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.Print_Titles" localSheetId="0">'дох.'!$5:$6</definedName>
    <definedName name="_xlnm.Print_Titles" localSheetId="1">'расх.'!$3:$4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ow">#REF!</definedName>
    <definedName name="CURR_USER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2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_Print_Titles_1">#REF!</definedName>
  </definedNames>
  <calcPr fullCalcOnLoad="1"/>
</workbook>
</file>

<file path=xl/sharedStrings.xml><?xml version="1.0" encoding="utf-8"?>
<sst xmlns="http://schemas.openxmlformats.org/spreadsheetml/2006/main" count="369" uniqueCount="349">
  <si>
    <t>Исполнение бюджета Ильинского муниципального района за 2017 год</t>
  </si>
  <si>
    <t>по состоянию на 01.01.2018 г.</t>
  </si>
  <si>
    <t>1. Доходы</t>
  </si>
  <si>
    <t>(руб.)</t>
  </si>
  <si>
    <t>Код классификации доходов бюджетов Российской Федерации</t>
  </si>
  <si>
    <t>Наименование доходов</t>
  </si>
  <si>
    <t>Уточненные бюджетные назначения</t>
  </si>
  <si>
    <t>Исполнено</t>
  </si>
  <si>
    <t>% исполнения к уточненным бюджетным назначениям</t>
  </si>
  <si>
    <t>Аналитические данные в сравнении с соответсвующим периодом 2016 г.</t>
  </si>
  <si>
    <t xml:space="preserve">Отклонение </t>
  </si>
  <si>
    <t>Темп роста %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</si>
  <si>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</si>
  <si>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</si>
  <si>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</si>
  <si>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</si>
  <si>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</si>
  <si>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</si>
  <si>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</si>
  <si>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</si>
  <si>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</si>
  <si>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</si>
  <si>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</si>
  <si>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</si>
  <si>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</si>
  <si>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</si>
  <si>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</si>
  <si>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</si>
  <si>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</si>
  <si>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</si>
  <si>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</si>
  <si>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</si>
  <si>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</si>
  <si>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</si>
  <si>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</si>
  <si>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</si>
  <si>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</si>
  <si>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</si>
  <si>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</si>
  <si>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</si>
  <si>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</si>
  <si>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</si>
  <si>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</si>
  <si>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</si>
  <si>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</si>
  <si>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 xml:space="preserve"> 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</si>
  <si>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</si>
  <si>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</si>
  <si>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</si>
  <si>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</si>
  <si>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</si>
  <si>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</si>
  <si>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</si>
  <si>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</si>
  <si>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000 1 07 0000000 0000 000</t>
  </si>
  <si>
    <t>НАЛОГИ, СБОРЫ И РЕГУЛЯРНЫЕ ПЛАТЕЖИ ЗА ПОЛЬЗОВАНИЕ ПРИРОДНЫМИ РЕСУРСАМИ</t>
  </si>
  <si>
    <t>000 1 07 0100001 0000 110</t>
  </si>
  <si>
    <t>Налог на добычу полезных ископаемых</t>
  </si>
  <si>
    <t>000 1 07 0102001 0000 110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</si>
  <si>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</si>
  <si>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</si>
  <si>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</si>
  <si>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</si>
  <si>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</si>
  <si>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</si>
  <si>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</si>
  <si>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</si>
  <si>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</si>
  <si>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</si>
  <si>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</si>
  <si>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</si>
  <si>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</si>
  <si>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000 1 09 0300000 0000 110</t>
  </si>
  <si>
    <t>Платежи за пользование природными ресурсами</t>
  </si>
  <si>
    <t>000 1 09 0302000 0000 110</t>
  </si>
  <si>
    <t xml:space="preserve">Платежи за добычу полезных ископаемых </t>
  </si>
  <si>
    <t>000 1 09 0302100 0000 110</t>
  </si>
  <si>
    <t>Платежи за добычу общераспространенных полезных ископаемых</t>
  </si>
  <si>
    <t>000 1 09 0302105 0000 110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</si>
  <si>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</si>
  <si>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</si>
  <si>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</si>
  <si>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</si>
  <si>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</si>
  <si>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000 1 09 04053 05 0000 110</t>
  </si>
  <si>
    <t>Земельный налог (по обязательствам, возникшим до 1 января 2006 года), мобилизуемый на межселенных территориях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</si>
  <si>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</si>
  <si>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</si>
  <si>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</si>
  <si>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</si>
  <si>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000 1 09 07000 00 0000 110</t>
  </si>
  <si>
    <t>Прочие налоги и сборы (по отмененным местным налогам и сборам)</t>
  </si>
  <si>
    <t>000 1 09 07050 00 0000 110</t>
  </si>
  <si>
    <t>Прочие местные налоги и сборы</t>
  </si>
  <si>
    <t>000 1 09 07053 05 0000 110</t>
  </si>
  <si>
    <t>Прочие местные налоги и сборы, мобилизуемые на территориях муниципальных районов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</si>
  <si>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</si>
  <si>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</si>
  <si>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</si>
  <si>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</si>
  <si>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</si>
  <si>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</si>
  <si>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</si>
  <si>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</si>
  <si>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</si>
  <si>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</si>
  <si>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</si>
  <si>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</si>
  <si>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</si>
  <si>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</si>
  <si>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</si>
  <si>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</si>
  <si>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</si>
  <si>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</si>
  <si>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</si>
  <si>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</si>
  <si>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</si>
  <si>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</si>
  <si>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</si>
  <si>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</si>
  <si>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</si>
  <si>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</si>
  <si>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</si>
  <si>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</si>
  <si>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</si>
  <si>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</si>
  <si>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</si>
  <si>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</si>
  <si>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</si>
  <si>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</si>
  <si>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</si>
  <si>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000 1 13 0200000 0000 130</t>
  </si>
  <si>
    <t>Доходы от компенсации затрат государства</t>
  </si>
  <si>
    <t>000 1 13 0299000 0000 130</t>
  </si>
  <si>
    <t>Прочие доходы от компенсации затрат государства</t>
  </si>
  <si>
    <t>000 1 13 0299505 0000 130</t>
  </si>
  <si>
    <t>Прочие доходы от компенсации затрат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</si>
  <si>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</si>
  <si>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</si>
  <si>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</si>
  <si>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</si>
  <si>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</si>
  <si>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</si>
  <si>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</si>
  <si>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</si>
  <si>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</si>
  <si>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</si>
  <si>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</si>
  <si>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</si>
  <si>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</si>
  <si>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</si>
  <si>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</si>
  <si>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</si>
  <si>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</si>
  <si>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</si>
  <si>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</si>
  <si>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</si>
  <si>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</si>
  <si>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</si>
  <si>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</si>
  <si>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</si>
  <si>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</si>
  <si>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</si>
  <si>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000 1 16 0303001 0000 140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</si>
  <si>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</si>
  <si>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000 1 16 0800001 0000 140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</si>
  <si>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</si>
  <si>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000 1 16 0802001 0000 140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</si>
  <si>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</si>
  <si>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</si>
  <si>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</si>
  <si>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</si>
  <si>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</si>
  <si>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</si>
  <si>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</si>
  <si>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</si>
  <si>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</si>
  <si>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</si>
  <si>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госудасртвенных и муниципальных нужд для нужд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</si>
  <si>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</si>
  <si>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</si>
  <si>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</si>
  <si>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</si>
  <si>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</si>
  <si>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</si>
  <si>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000 1 17 0000000 0000 000</t>
  </si>
  <si>
    <t>ПРОЧИЕ НЕНАЛОГОВЫЕ ДОХОДЫ</t>
  </si>
  <si>
    <t>000 1 17 0100000 0000 180</t>
  </si>
  <si>
    <t>Невыясненные поступления</t>
  </si>
  <si>
    <t>000 1 17 0105005 0000 180</t>
  </si>
  <si>
    <t>Невыясненные поступления,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</si>
  <si>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</si>
  <si>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</si>
  <si>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</si>
  <si>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</si>
  <si>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</si>
  <si>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</si>
  <si>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</si>
  <si>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</si>
  <si>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000 2 02 15001 05 0000 151</t>
  </si>
  <si>
    <t>Дотации бюджетам муниципальных районов на выравнивание бюджетной обеспеченности</t>
  </si>
  <si>
    <t>000 2 02 15002 00 0000 151</t>
  </si>
  <si>
    <t>Дотации бюджетам на поддержку мер по обеспечению сбалансированности бюджетов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</si>
  <si>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</si>
  <si>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</si>
  <si>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</si>
  <si>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</si>
  <si>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000 2 02 0200800 0000 151</t>
  </si>
  <si>
    <t>Субсидии бюджетам на обеспечение жильем молодых семей</t>
  </si>
  <si>
    <t>000 2 02 0200805 0000 151</t>
  </si>
  <si>
    <t>Субсидии бюджетам муниципальных районов на обеспечение жильем молодых семей</t>
  </si>
  <si>
    <t>000 2 02 0205100 0000 151</t>
  </si>
  <si>
    <t>Субсидии бюджетам на реализацию федеральных целевых программ</t>
  </si>
  <si>
    <t>000 2 02 0205105 0000 151</t>
  </si>
  <si>
    <t>Субсидии бюджетам муниципальных районов на реализацию федеральных целевых программ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</si>
  <si>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</si>
  <si>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</si>
  <si>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</si>
  <si>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</si>
  <si>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</si>
  <si>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</si>
  <si>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</si>
  <si>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</si>
  <si>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000 2 02 25519 00 0000 151</t>
  </si>
  <si>
    <t>Субсидия бюджетам на поддержку отрасли культуры</t>
  </si>
  <si>
    <t>000 2 02 25519 05 0000 151</t>
  </si>
  <si>
    <t>Субсидия бюджетам муниципальных районов на поддержку отрасли культуры</t>
  </si>
  <si>
    <t>000 2 02 29999 00 0000 151</t>
  </si>
  <si>
    <t>Прочие субсидии</t>
  </si>
  <si>
    <t>000 2 02 29999 05 0000 151</t>
  </si>
  <si>
    <t>Прочие субсидии бюджетам муниципальных районов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</si>
  <si>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</si>
  <si>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000 2 02 30000 00 0000 151</t>
  </si>
  <si>
    <t>Субвенции бюджетам бюджетной системы Российской Федерации</t>
  </si>
  <si>
    <t>000 2 02 0300700 0000 151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</si>
  <si>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</si>
  <si>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</si>
  <si>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</si>
  <si>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</si>
  <si>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</si>
  <si>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</si>
  <si>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</si>
  <si>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000 2 02 0312100 0000 151</t>
  </si>
  <si>
    <t>Субвенции бюджетам на проведение Всероссийской сельскохозяйственной переписи в 2016 году</t>
  </si>
  <si>
    <t>000 2 02 0312105 0000 151</t>
  </si>
  <si>
    <t>Субвенции бюджетам муниципальных районов на проведение Всероссийской сельскохозяйственной переписи в 2016 году</t>
  </si>
  <si>
    <t>000 2 02 39999 00 0000 151</t>
  </si>
  <si>
    <t>Прочие субвенции</t>
  </si>
  <si>
    <t>000 2 02 39999 05 0000 151</t>
  </si>
  <si>
    <t>Прочие субвенции бюджетам муниципальных районов</t>
  </si>
  <si>
    <t>000   2 02 40000 00 0000 151</t>
  </si>
  <si>
    <t>Иные межбюджетные трансферты</t>
  </si>
  <si>
    <t>000   2 02 40014 00 0000 151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</si>
  <si>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</si>
  <si>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</si>
  <si>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</si>
  <si>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000 2 02 4999900 0000 151</t>
  </si>
  <si>
    <t>Проочие межбюджетные трансферты, передаваемые бюджетам</t>
  </si>
  <si>
    <t>000 2 02 4999905 0000 151</t>
  </si>
  <si>
    <t>Прочие межбюджетные трансферты, передаваемые бюджетам муниципальных районов</t>
  </si>
  <si>
    <t>000 2 07 0000000 0000 000</t>
  </si>
  <si>
    <t>ПРОЧИЕ БЕЗВОЗМЕЗДНЫЕ ПОСТУПЛЕНИЯ</t>
  </si>
  <si>
    <t>000 2 07 0500005 0000 180</t>
  </si>
  <si>
    <t>Прочие безвозмездные поступления в бюджеты муниципальных районов</t>
  </si>
  <si>
    <t>000 2 07 0503005 0000 180</t>
  </si>
  <si>
    <t>000 2 19 0000000 0000 000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</si>
  <si>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</si>
  <si>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</si>
  <si>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</si>
  <si>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</si>
  <si>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2. Расходы</t>
  </si>
  <si>
    <t>Наименование</t>
  </si>
  <si>
    <t>Раздел, подраздел</t>
  </si>
  <si>
    <t>Отклонение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</si>
  <si>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</si>
  <si>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</si>
  <si>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</si>
  <si>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</si>
  <si>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</si>
  <si>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</si>
  <si>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</si>
  <si>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</si>
  <si>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</si>
  <si>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</si>
  <si>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</si>
  <si>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</si>
  <si>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</si>
  <si>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</si>
  <si>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</si>
  <si>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</si>
  <si>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</si>
  <si>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</si>
  <si>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</si>
  <si>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</si>
  <si>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</si>
  <si>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</si>
  <si>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</si>
  <si>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</si>
  <si>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</si>
  <si>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</si>
  <si>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</si>
  <si>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</si>
  <si>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</si>
  <si>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</si>
  <si>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</si>
  <si>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</si>
  <si>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</si>
  <si>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</si>
  <si>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</si>
  <si>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</si>
  <si>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</si>
  <si>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</si>
  <si>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</si>
  <si>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</si>
  <si>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</si>
  <si>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</si>
  <si>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</si>
  <si>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</si>
  <si>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</si>
  <si>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</si>
  <si>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</si>
  <si>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</si>
  <si>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</si>
  <si>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</si>
  <si>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</si>
  <si>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</si>
  <si>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</si>
  <si>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</si>
  <si>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</si>
  <si>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</si>
  <si>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</si>
  <si>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</si>
  <si>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</si>
  <si>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</si>
  <si>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</si>
  <si>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</si>
  <si>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</si>
  <si>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</si>
  <si>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</si>
  <si>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</si>
  <si>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</si>
  <si>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</si>
  <si>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</si>
  <si>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</si>
  <si>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</si>
  <si>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</si>
  <si>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</si>
  <si>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расходов:</t>
  </si>
  <si>
    <t>Результат исполнения бюджета (дефицит / профицит)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</si>
</sst>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\.MM\.YYYY"/>
    <numFmt numFmtId="168" formatCode="_-* #,##0.00&quot;р.&quot;_-;\-* #,##0.00&quot;р.&quot;_-;_-* \-??&quot;р.&quot;_-;_-@_-"/>
    <numFmt numFmtId="169" formatCode="#,##0.0"/>
    <numFmt numFmtId="170" formatCode="0.0"/>
  </numFmts>
  <fonts count="35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3" fillId="0" borderId="0">
      <alignment horizontal="center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5" fontId="3" fillId="0" borderId="2">
      <alignment horizontal="center" wrapText="1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5" fontId="3" fillId="0" borderId="3">
      <alignment horizontal="center" wrapText="1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1">
      <alignment horizontal="center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5" fontId="3" fillId="0" borderId="5">
      <alignment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6" fontId="3" fillId="0" borderId="1">
      <alignment horizontal="right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6" fontId="3" fillId="0" borderId="2">
      <alignment horizontal="right"/>
      <protection/>
    </xf>
    <xf numFmtId="164" fontId="3" fillId="2" borderId="0">
      <alignment/>
      <protection/>
    </xf>
    <xf numFmtId="164" fontId="3" fillId="2" borderId="0">
      <alignment/>
      <protection/>
    </xf>
    <xf numFmtId="164" fontId="3" fillId="2" borderId="0">
      <alignment/>
      <protection/>
    </xf>
    <xf numFmtId="164" fontId="3" fillId="2" borderId="0">
      <alignment/>
      <protection/>
    </xf>
    <xf numFmtId="165" fontId="3" fillId="0" borderId="0">
      <alignment horizontal="right"/>
      <protection/>
    </xf>
    <xf numFmtId="164" fontId="3" fillId="0" borderId="5">
      <alignment/>
      <protection/>
    </xf>
    <xf numFmtId="164" fontId="3" fillId="0" borderId="5">
      <alignment/>
      <protection/>
    </xf>
    <xf numFmtId="164" fontId="3" fillId="0" borderId="5">
      <alignment/>
      <protection/>
    </xf>
    <xf numFmtId="164" fontId="3" fillId="0" borderId="5">
      <alignment/>
      <protection/>
    </xf>
    <xf numFmtId="166" fontId="3" fillId="0" borderId="8">
      <alignment horizontal="right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5" fontId="3" fillId="0" borderId="7">
      <alignment horizontal="center"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6" fontId="3" fillId="0" borderId="9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4" fontId="3" fillId="0" borderId="10">
      <alignment horizontal="left" wrapText="1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4" fontId="4" fillId="0" borderId="11">
      <alignment horizontal="left" wrapText="1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4" fontId="3" fillId="0" borderId="12">
      <alignment horizontal="left" wrapText="1" indent="1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2" fillId="0" borderId="13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3" fillId="0" borderId="5">
      <alignment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2" fillId="0" borderId="5">
      <alignment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4" fillId="0" borderId="0">
      <alignment horizontal="center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4" fillId="0" borderId="5">
      <alignment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14">
      <alignment horizontal="left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15">
      <alignment horizontal="left" wrapText="1" indent="1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4" fontId="3" fillId="0" borderId="14">
      <alignment horizontal="left" wrapText="1" inden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4" fontId="2" fillId="3" borderId="17">
      <alignment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4" fontId="3" fillId="0" borderId="4">
      <alignment horizontal="left" wrapText="1" inden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4" fontId="3" fillId="0" borderId="0">
      <alignment horizontal="center" wrapTex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5">
      <alignment horizontal="left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5" fontId="3" fillId="0" borderId="16">
      <alignment horizontal="center" wrapTex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5" fontId="3" fillId="0" borderId="16">
      <alignment horizontal="center" shrinkToFit="1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5" fontId="3" fillId="0" borderId="1">
      <alignment horizontal="center" shrinkToFit="1"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3" fillId="0" borderId="19">
      <alignment horizontal="left" wrapText="1"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3" fillId="0" borderId="10">
      <alignment horizontal="left" wrapText="1" indent="1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4" fontId="3" fillId="0" borderId="19">
      <alignment horizontal="left" wrapText="1" inden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3" fillId="0" borderId="10">
      <alignment horizontal="left" wrapText="1" inden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2" fillId="0" borderId="21">
      <alignment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2" fillId="0" borderId="22">
      <alignment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3" fillId="0" borderId="0">
      <alignment vertical="center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5">
      <alignment horizontal="center" vertical="center" textRotation="90" wrapText="1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13">
      <alignment horizontal="center" vertical="center" textRotation="90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4" fillId="0" borderId="5">
      <alignment horizontal="center" vertical="center" textRotation="90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4" fillId="0" borderId="20">
      <alignment horizontal="center" vertical="center" textRotation="90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4" fillId="0" borderId="24">
      <alignment horizontal="center" vertical="center" textRotation="90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5" fillId="0" borderId="5">
      <alignment wrapText="1"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5" fillId="0" borderId="24">
      <alignment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4" fontId="5" fillId="0" borderId="13">
      <alignment wrapText="1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4" fontId="3" fillId="0" borderId="24">
      <alignment horizontal="center" vertical="top" wrapText="1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4" fontId="4" fillId="0" borderId="25">
      <alignment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6" fillId="0" borderId="26">
      <alignment horizontal="left" vertical="center" wrapText="1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6">
      <alignment horizontal="left" vertical="center" wrapText="1" inden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5" fontId="3" fillId="0" borderId="4">
      <alignment horizontal="left" vertical="center" wrapText="1" indent="2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26">
      <alignment horizontal="left" vertical="center" wrapText="1" indent="2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27">
      <alignment horizontal="left" vertical="center" wrapText="1" indent="2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4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3" fillId="0" borderId="13">
      <alignment horizontal="left" vertical="center" wrapText="1" indent="2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5" fontId="3" fillId="0" borderId="0">
      <alignment horizontal="left" vertical="center" wrapText="1" indent="2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5" fontId="3" fillId="0" borderId="5">
      <alignment horizontal="left" vertical="center" wrapText="1" indent="2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4" fontId="3" fillId="0" borderId="26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4" fontId="3" fillId="0" borderId="27">
      <alignment horizontal="left" vertical="center" wrapText="1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3" fillId="0" borderId="26">
      <alignment horizontal="left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3" fillId="0" borderId="27">
      <alignment horizontal="left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4" fillId="0" borderId="31">
      <alignment horizontal="center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3" fillId="0" borderId="35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5" fontId="3" fillId="0" borderId="5">
      <alignment horizontal="center" vertical="center" wrapText="1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5" fontId="4" fillId="0" borderId="31">
      <alignment horizontal="center" vertical="center" wrapText="1"/>
      <protection/>
    </xf>
    <xf numFmtId="164" fontId="4" fillId="0" borderId="31">
      <alignment horizontal="center" vertical="center"/>
      <protection/>
    </xf>
    <xf numFmtId="164" fontId="3" fillId="0" borderId="33">
      <alignment horizontal="center" vertical="center"/>
      <protection/>
    </xf>
    <xf numFmtId="164" fontId="3" fillId="0" borderId="16">
      <alignment horizontal="center" vertical="center"/>
      <protection/>
    </xf>
    <xf numFmtId="164" fontId="3" fillId="0" borderId="32">
      <alignment horizontal="center" vertical="center"/>
      <protection/>
    </xf>
    <xf numFmtId="164" fontId="4" fillId="0" borderId="32">
      <alignment horizontal="center" vertical="center"/>
      <protection/>
    </xf>
    <xf numFmtId="164" fontId="3" fillId="0" borderId="34">
      <alignment horizontal="center" vertical="center"/>
      <protection/>
    </xf>
    <xf numFmtId="165" fontId="4" fillId="0" borderId="31">
      <alignment horizontal="center" vertical="center"/>
      <protection/>
    </xf>
    <xf numFmtId="165" fontId="3" fillId="0" borderId="33">
      <alignment horizontal="center" vertical="center"/>
      <protection/>
    </xf>
    <xf numFmtId="165" fontId="3" fillId="0" borderId="16">
      <alignment horizontal="center" vertical="center"/>
      <protection/>
    </xf>
    <xf numFmtId="165" fontId="3" fillId="0" borderId="32">
      <alignment horizontal="center" vertical="center"/>
      <protection/>
    </xf>
    <xf numFmtId="165" fontId="3" fillId="0" borderId="34">
      <alignment horizontal="center" vertical="center"/>
      <protection/>
    </xf>
    <xf numFmtId="165" fontId="3" fillId="0" borderId="5">
      <alignment horizontal="center"/>
      <protection/>
    </xf>
    <xf numFmtId="164" fontId="3" fillId="0" borderId="13">
      <alignment horizontal="center"/>
      <protection/>
    </xf>
    <xf numFmtId="164" fontId="3" fillId="0" borderId="0">
      <alignment horizontal="center"/>
      <protection/>
    </xf>
    <xf numFmtId="165" fontId="3" fillId="0" borderId="5">
      <alignment/>
      <protection/>
    </xf>
    <xf numFmtId="164" fontId="3" fillId="0" borderId="24">
      <alignment horizontal="center" vertical="top"/>
      <protection/>
    </xf>
    <xf numFmtId="165" fontId="3" fillId="0" borderId="24">
      <alignment horizontal="center" vertical="top" wrapText="1"/>
      <protection/>
    </xf>
    <xf numFmtId="164" fontId="3" fillId="0" borderId="21">
      <alignment/>
      <protection/>
    </xf>
    <xf numFmtId="166" fontId="3" fillId="0" borderId="36">
      <alignment horizontal="right"/>
      <protection/>
    </xf>
    <xf numFmtId="166" fontId="3" fillId="0" borderId="35">
      <alignment horizontal="right"/>
      <protection/>
    </xf>
    <xf numFmtId="166" fontId="3" fillId="0" borderId="0">
      <alignment horizontal="right" shrinkToFit="1"/>
      <protection/>
    </xf>
    <xf numFmtId="166" fontId="3" fillId="0" borderId="5">
      <alignment horizontal="right"/>
      <protection/>
    </xf>
    <xf numFmtId="164" fontId="3" fillId="0" borderId="13">
      <alignment/>
      <protection/>
    </xf>
    <xf numFmtId="164" fontId="3" fillId="0" borderId="24">
      <alignment horizontal="center" vertical="top" wrapText="1"/>
      <protection/>
    </xf>
    <xf numFmtId="164" fontId="3" fillId="0" borderId="5">
      <alignment horizontal="center"/>
      <protection/>
    </xf>
    <xf numFmtId="165" fontId="3" fillId="0" borderId="13">
      <alignment horizontal="center"/>
      <protection/>
    </xf>
    <xf numFmtId="165" fontId="3" fillId="0" borderId="0">
      <alignment horizontal="left"/>
      <protection/>
    </xf>
    <xf numFmtId="166" fontId="3" fillId="0" borderId="21">
      <alignment horizontal="right"/>
      <protection/>
    </xf>
    <xf numFmtId="164" fontId="3" fillId="0" borderId="24">
      <alignment horizontal="center" vertical="top"/>
      <protection/>
    </xf>
    <xf numFmtId="166" fontId="3" fillId="0" borderId="22">
      <alignment horizontal="right"/>
      <protection/>
    </xf>
    <xf numFmtId="166" fontId="3" fillId="0" borderId="37">
      <alignment horizontal="right"/>
      <protection/>
    </xf>
    <xf numFmtId="164" fontId="3" fillId="0" borderId="22">
      <alignment/>
      <protection/>
    </xf>
    <xf numFmtId="164" fontId="7" fillId="0" borderId="38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14">
      <alignment horizontal="left" wrapText="1" indent="1"/>
      <protection/>
    </xf>
    <xf numFmtId="164" fontId="9" fillId="0" borderId="25">
      <alignment horizontal="left" wrapText="1" indent="2"/>
      <protection/>
    </xf>
    <xf numFmtId="164" fontId="3" fillId="0" borderId="14">
      <alignment horizontal="left" wrapText="1" indent="1"/>
      <protection/>
    </xf>
    <xf numFmtId="164" fontId="3" fillId="0" borderId="14">
      <alignment horizontal="left" wrapText="1" indent="1"/>
      <protection/>
    </xf>
    <xf numFmtId="164" fontId="3" fillId="0" borderId="14">
      <alignment horizontal="left" wrapText="1" indent="1"/>
      <protection/>
    </xf>
    <xf numFmtId="164" fontId="3" fillId="0" borderId="7">
      <alignment horizontal="left" wrapText="1" indent="1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2" fillId="3" borderId="13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4" fontId="2" fillId="3" borderId="42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3" fillId="0" borderId="35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3" fillId="0" borderId="0">
      <alignment horizontal="center"/>
      <protection/>
    </xf>
    <xf numFmtId="164" fontId="3" fillId="0" borderId="35">
      <alignment/>
      <protection/>
    </xf>
    <xf numFmtId="164" fontId="3" fillId="0" borderId="35">
      <alignment/>
      <protection/>
    </xf>
    <xf numFmtId="164" fontId="3" fillId="0" borderId="35">
      <alignment/>
      <protection/>
    </xf>
    <xf numFmtId="164" fontId="3" fillId="0" borderId="35">
      <alignment/>
      <protection/>
    </xf>
    <xf numFmtId="165" fontId="3" fillId="0" borderId="13">
      <alignment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5" fontId="3" fillId="0" borderId="0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2">
      <alignment horizontal="center"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21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4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36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4" fontId="2" fillId="3" borderId="43">
      <alignment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6" fontId="3" fillId="0" borderId="24">
      <alignment horizontal="right"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3" fillId="2" borderId="35">
      <alignment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4" fontId="3" fillId="2" borderId="0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6" fontId="3" fillId="0" borderId="7">
      <alignment horizontal="right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4" fontId="3" fillId="0" borderId="49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3" fillId="0" borderId="19">
      <alignment horizontal="left" wrapText="1" indent="1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4" fontId="3" fillId="0" borderId="11">
      <alignment horizontal="left" wrapText="1" indent="1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2" fillId="3" borderId="50">
      <alignment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4" fontId="3" fillId="2" borderId="17">
      <alignment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4" fontId="10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5" fontId="2" fillId="0" borderId="0">
      <alignment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0">
      <alignment horizontal="right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5" fontId="3" fillId="0" borderId="0">
      <alignment horizontal="right"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0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3" fillId="0" borderId="5">
      <alignment horizontal="left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15">
      <alignment horizontal="left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4" fontId="3" fillId="0" borderId="39">
      <alignment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4" fontId="4" fillId="0" borderId="51">
      <alignment horizontal="left" wrapText="1"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8">
      <alignment horizontal="left" wrapText="1" inden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5" fontId="3" fillId="0" borderId="0">
      <alignment horizontal="center" wrapText="1"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5" fontId="3" fillId="0" borderId="32">
      <alignment horizontal="center" wrapText="1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4" fontId="3" fillId="0" borderId="52">
      <alignment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4" fontId="3" fillId="0" borderId="53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4" fontId="2" fillId="3" borderId="35">
      <alignment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16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4" fontId="2" fillId="0" borderId="3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8" fontId="0" fillId="0" borderId="0" applyFill="0" applyBorder="0" applyAlignment="0" applyProtection="0"/>
    <xf numFmtId="164" fontId="0" fillId="0" borderId="0">
      <alignment/>
      <protection/>
    </xf>
    <xf numFmtId="164" fontId="7" fillId="0" borderId="0">
      <alignment/>
      <protection/>
    </xf>
  </cellStyleXfs>
  <cellXfs count="123">
    <xf numFmtId="164" fontId="0" fillId="0" borderId="0" xfId="0" applyAlignment="1">
      <alignment/>
    </xf>
    <xf numFmtId="164" fontId="0" fillId="0" borderId="0" xfId="831">
      <alignment/>
      <protection/>
    </xf>
    <xf numFmtId="164" fontId="14" fillId="0" borderId="0" xfId="831" applyFont="1" applyBorder="1" applyAlignment="1">
      <alignment horizontal="center" vertical="center" wrapText="1"/>
      <protection/>
    </xf>
    <xf numFmtId="164" fontId="15" fillId="0" borderId="0" xfId="0" applyFont="1" applyBorder="1" applyAlignment="1">
      <alignment horizontal="center" wrapText="1"/>
    </xf>
    <xf numFmtId="164" fontId="16" fillId="0" borderId="0" xfId="831" applyFont="1">
      <alignment/>
      <protection/>
    </xf>
    <xf numFmtId="164" fontId="15" fillId="0" borderId="24" xfId="831" applyFont="1" applyBorder="1" applyAlignment="1">
      <alignment horizontal="center" vertical="center" wrapText="1"/>
      <protection/>
    </xf>
    <xf numFmtId="164" fontId="17" fillId="0" borderId="24" xfId="832" applyFont="1" applyBorder="1" applyAlignment="1">
      <alignment horizontal="center" vertical="center" wrapText="1"/>
      <protection/>
    </xf>
    <xf numFmtId="164" fontId="18" fillId="0" borderId="24" xfId="832" applyFont="1" applyBorder="1" applyAlignment="1">
      <alignment horizontal="center" vertical="center" wrapText="1"/>
      <protection/>
    </xf>
    <xf numFmtId="164" fontId="19" fillId="0" borderId="24" xfId="831" applyFont="1" applyBorder="1" applyAlignment="1">
      <alignment horizontal="center"/>
      <protection/>
    </xf>
    <xf numFmtId="164" fontId="19" fillId="0" borderId="24" xfId="831" applyFont="1" applyBorder="1" applyAlignment="1">
      <alignment horizontal="justify"/>
      <protection/>
    </xf>
    <xf numFmtId="166" fontId="19" fillId="0" borderId="24" xfId="831" applyNumberFormat="1" applyFont="1" applyBorder="1" applyAlignment="1">
      <alignment shrinkToFit="1"/>
      <protection/>
    </xf>
    <xf numFmtId="169" fontId="19" fillId="0" borderId="24" xfId="831" applyNumberFormat="1" applyFont="1" applyBorder="1" applyAlignment="1">
      <alignment shrinkToFit="1"/>
      <protection/>
    </xf>
    <xf numFmtId="164" fontId="19" fillId="4" borderId="24" xfId="831" applyFont="1" applyFill="1" applyBorder="1" applyAlignment="1">
      <alignment horizontal="center"/>
      <protection/>
    </xf>
    <xf numFmtId="164" fontId="19" fillId="4" borderId="24" xfId="831" applyFont="1" applyFill="1" applyBorder="1" applyAlignment="1">
      <alignment horizontal="justify"/>
      <protection/>
    </xf>
    <xf numFmtId="166" fontId="19" fillId="4" borderId="24" xfId="831" applyNumberFormat="1" applyFont="1" applyFill="1" applyBorder="1" applyAlignment="1">
      <alignment shrinkToFit="1"/>
      <protection/>
    </xf>
    <xf numFmtId="169" fontId="19" fillId="4" borderId="24" xfId="831" applyNumberFormat="1" applyFont="1" applyFill="1" applyBorder="1" applyAlignment="1">
      <alignment shrinkToFit="1"/>
      <protection/>
    </xf>
    <xf numFmtId="164" fontId="20" fillId="0" borderId="24" xfId="831" applyFont="1" applyBorder="1" applyAlignment="1">
      <alignment horizontal="center"/>
      <protection/>
    </xf>
    <xf numFmtId="164" fontId="20" fillId="0" borderId="24" xfId="831" applyFont="1" applyBorder="1" applyAlignment="1">
      <alignment horizontal="justify" vertical="center" wrapText="1"/>
      <protection/>
    </xf>
    <xf numFmtId="169" fontId="16" fillId="0" borderId="24" xfId="831" applyNumberFormat="1" applyFont="1" applyBorder="1" applyAlignment="1">
      <alignment shrinkToFit="1"/>
      <protection/>
    </xf>
    <xf numFmtId="166" fontId="20" fillId="0" borderId="24" xfId="831" applyNumberFormat="1" applyFont="1" applyBorder="1" applyAlignment="1">
      <alignment shrinkToFit="1"/>
      <protection/>
    </xf>
    <xf numFmtId="165" fontId="21" fillId="0" borderId="24" xfId="832" applyNumberFormat="1" applyFont="1" applyFill="1" applyBorder="1" applyAlignment="1">
      <alignment horizontal="center" shrinkToFit="1"/>
      <protection/>
    </xf>
    <xf numFmtId="164" fontId="21" fillId="0" borderId="24" xfId="832" applyFont="1" applyFill="1" applyBorder="1" applyAlignment="1">
      <alignment horizontal="justify" wrapText="1"/>
      <protection/>
    </xf>
    <xf numFmtId="166" fontId="21" fillId="0" borderId="24" xfId="831" applyNumberFormat="1" applyFont="1" applyBorder="1" applyAlignment="1">
      <alignment shrinkToFit="1"/>
      <protection/>
    </xf>
    <xf numFmtId="169" fontId="21" fillId="0" borderId="24" xfId="831" applyNumberFormat="1" applyFont="1" applyBorder="1" applyAlignment="1">
      <alignment shrinkToFit="1"/>
      <protection/>
    </xf>
    <xf numFmtId="165" fontId="19" fillId="0" borderId="24" xfId="832" applyNumberFormat="1" applyFont="1" applyFill="1" applyBorder="1" applyAlignment="1">
      <alignment horizontal="center" shrinkToFit="1"/>
      <protection/>
    </xf>
    <xf numFmtId="164" fontId="19" fillId="0" borderId="24" xfId="832" applyFont="1" applyFill="1" applyBorder="1" applyAlignment="1">
      <alignment horizontal="justify" wrapText="1"/>
      <protection/>
    </xf>
    <xf numFmtId="166" fontId="19" fillId="0" borderId="24" xfId="832" applyNumberFormat="1" applyFont="1" applyFill="1" applyBorder="1" applyAlignment="1">
      <alignment shrinkToFit="1"/>
      <protection/>
    </xf>
    <xf numFmtId="165" fontId="20" fillId="0" borderId="24" xfId="832" applyNumberFormat="1" applyFont="1" applyFill="1" applyBorder="1" applyAlignment="1">
      <alignment horizontal="center" shrinkToFit="1"/>
      <protection/>
    </xf>
    <xf numFmtId="164" fontId="20" fillId="0" borderId="24" xfId="832" applyFont="1" applyFill="1" applyBorder="1" applyAlignment="1">
      <alignment horizontal="justify" wrapText="1"/>
      <protection/>
    </xf>
    <xf numFmtId="166" fontId="22" fillId="0" borderId="24" xfId="832" applyNumberFormat="1" applyFont="1" applyFill="1" applyBorder="1" applyAlignment="1">
      <alignment shrinkToFit="1"/>
      <protection/>
    </xf>
    <xf numFmtId="169" fontId="22" fillId="0" borderId="24" xfId="831" applyNumberFormat="1" applyFont="1" applyBorder="1" applyAlignment="1">
      <alignment shrinkToFit="1"/>
      <protection/>
    </xf>
    <xf numFmtId="164" fontId="19" fillId="0" borderId="24" xfId="831" applyFont="1" applyBorder="1" applyAlignment="1">
      <alignment horizontal="justify" vertical="center" wrapText="1"/>
      <protection/>
    </xf>
    <xf numFmtId="164" fontId="16" fillId="0" borderId="24" xfId="831" applyFont="1" applyBorder="1" applyAlignment="1">
      <alignment horizontal="center"/>
      <protection/>
    </xf>
    <xf numFmtId="164" fontId="20" fillId="0" borderId="54" xfId="831" applyFont="1" applyBorder="1" applyAlignment="1">
      <alignment horizontal="justify" wrapText="1"/>
      <protection/>
    </xf>
    <xf numFmtId="169" fontId="20" fillId="0" borderId="24" xfId="831" applyNumberFormat="1" applyFont="1" applyBorder="1" applyAlignment="1">
      <alignment shrinkToFit="1"/>
      <protection/>
    </xf>
    <xf numFmtId="164" fontId="21" fillId="0" borderId="54" xfId="832" applyFont="1" applyFill="1" applyBorder="1" applyAlignment="1">
      <alignment horizontal="justify" wrapText="1"/>
      <protection/>
    </xf>
    <xf numFmtId="164" fontId="23" fillId="0" borderId="0" xfId="831" applyFont="1">
      <alignment/>
      <protection/>
    </xf>
    <xf numFmtId="165" fontId="24" fillId="0" borderId="24" xfId="596" applyNumberFormat="1" applyFont="1" applyProtection="1">
      <alignment horizontal="center"/>
      <protection locked="0"/>
    </xf>
    <xf numFmtId="164" fontId="24" fillId="0" borderId="55" xfId="501" applyNumberFormat="1" applyFont="1" applyBorder="1" applyAlignment="1" applyProtection="1">
      <alignment horizontal="justify" wrapText="1"/>
      <protection locked="0"/>
    </xf>
    <xf numFmtId="169" fontId="25" fillId="0" borderId="24" xfId="831" applyNumberFormat="1" applyFont="1" applyBorder="1" applyAlignment="1">
      <alignment shrinkToFit="1"/>
      <protection/>
    </xf>
    <xf numFmtId="164" fontId="21" fillId="0" borderId="24" xfId="831" applyFont="1" applyBorder="1" applyAlignment="1">
      <alignment horizontal="center"/>
      <protection/>
    </xf>
    <xf numFmtId="164" fontId="26" fillId="0" borderId="24" xfId="831" applyFont="1" applyBorder="1" applyAlignment="1">
      <alignment horizontal="center"/>
      <protection/>
    </xf>
    <xf numFmtId="164" fontId="26" fillId="0" borderId="24" xfId="832" applyFont="1" applyFill="1" applyBorder="1" applyAlignment="1">
      <alignment horizontal="justify" wrapText="1"/>
      <protection/>
    </xf>
    <xf numFmtId="166" fontId="26" fillId="0" borderId="24" xfId="831" applyNumberFormat="1" applyFont="1" applyBorder="1" applyAlignment="1">
      <alignment shrinkToFit="1"/>
      <protection/>
    </xf>
    <xf numFmtId="169" fontId="26" fillId="0" borderId="24" xfId="831" applyNumberFormat="1" applyFont="1" applyBorder="1" applyAlignment="1">
      <alignment shrinkToFit="1"/>
      <protection/>
    </xf>
    <xf numFmtId="164" fontId="20" fillId="0" borderId="24" xfId="831" applyFont="1" applyBorder="1" applyAlignment="1">
      <alignment horizontal="justify" wrapText="1"/>
      <protection/>
    </xf>
    <xf numFmtId="164" fontId="19" fillId="0" borderId="24" xfId="496" applyNumberFormat="1" applyFont="1" applyBorder="1" applyAlignment="1" applyProtection="1">
      <alignment wrapText="1"/>
      <protection/>
    </xf>
    <xf numFmtId="164" fontId="20" fillId="0" borderId="24" xfId="496" applyNumberFormat="1" applyFont="1" applyBorder="1" applyAlignment="1" applyProtection="1">
      <alignment horizontal="justify" wrapText="1"/>
      <protection/>
    </xf>
    <xf numFmtId="166" fontId="22" fillId="0" borderId="24" xfId="831" applyNumberFormat="1" applyFont="1" applyBorder="1" applyAlignment="1">
      <alignment shrinkToFit="1"/>
      <protection/>
    </xf>
    <xf numFmtId="164" fontId="21" fillId="0" borderId="24" xfId="496" applyNumberFormat="1" applyFont="1" applyBorder="1" applyAlignment="1" applyProtection="1">
      <alignment horizontal="justify" wrapText="1"/>
      <protection/>
    </xf>
    <xf numFmtId="164" fontId="21" fillId="0" borderId="0" xfId="831" applyFont="1" applyBorder="1" applyAlignment="1">
      <alignment horizontal="center"/>
      <protection/>
    </xf>
    <xf numFmtId="165" fontId="27" fillId="0" borderId="54" xfId="596" applyNumberFormat="1" applyFont="1" applyBorder="1" applyProtection="1">
      <alignment horizontal="center"/>
      <protection locked="0"/>
    </xf>
    <xf numFmtId="164" fontId="27" fillId="0" borderId="24" xfId="501" applyNumberFormat="1" applyFont="1" applyBorder="1" applyAlignment="1" applyProtection="1">
      <alignment horizontal="justify" wrapText="1"/>
      <protection locked="0"/>
    </xf>
    <xf numFmtId="165" fontId="28" fillId="0" borderId="54" xfId="596" applyNumberFormat="1" applyFont="1" applyBorder="1" applyProtection="1">
      <alignment horizontal="center"/>
      <protection locked="0"/>
    </xf>
    <xf numFmtId="164" fontId="28" fillId="0" borderId="24" xfId="501" applyNumberFormat="1" applyFont="1" applyBorder="1" applyAlignment="1" applyProtection="1">
      <alignment horizontal="justify" wrapText="1"/>
      <protection locked="0"/>
    </xf>
    <xf numFmtId="165" fontId="24" fillId="0" borderId="54" xfId="596" applyNumberFormat="1" applyFont="1" applyBorder="1" applyProtection="1">
      <alignment horizontal="center"/>
      <protection locked="0"/>
    </xf>
    <xf numFmtId="164" fontId="24" fillId="0" borderId="24" xfId="501" applyNumberFormat="1" applyFont="1" applyBorder="1" applyAlignment="1" applyProtection="1">
      <alignment horizontal="justify" wrapText="1"/>
      <protection locked="0"/>
    </xf>
    <xf numFmtId="164" fontId="21" fillId="4" borderId="24" xfId="831" applyFont="1" applyFill="1" applyBorder="1" applyAlignment="1">
      <alignment horizontal="center"/>
      <protection/>
    </xf>
    <xf numFmtId="166" fontId="26" fillId="4" borderId="24" xfId="831" applyNumberFormat="1" applyFont="1" applyFill="1" applyBorder="1" applyAlignment="1">
      <alignment shrinkToFit="1"/>
      <protection/>
    </xf>
    <xf numFmtId="164" fontId="19" fillId="0" borderId="24" xfId="831" applyFont="1" applyBorder="1" applyAlignment="1">
      <alignment horizontal="justify" wrapText="1"/>
      <protection/>
    </xf>
    <xf numFmtId="164" fontId="22" fillId="0" borderId="24" xfId="831" applyFont="1" applyBorder="1" applyAlignment="1">
      <alignment horizontal="center"/>
      <protection/>
    </xf>
    <xf numFmtId="164" fontId="22" fillId="0" borderId="24" xfId="832" applyFont="1" applyFill="1" applyBorder="1" applyAlignment="1">
      <alignment horizontal="justify" wrapText="1"/>
      <protection/>
    </xf>
    <xf numFmtId="164" fontId="22" fillId="0" borderId="24" xfId="832" applyNumberFormat="1" applyFont="1" applyFill="1" applyBorder="1" applyAlignment="1">
      <alignment horizontal="justify" wrapText="1"/>
      <protection/>
    </xf>
    <xf numFmtId="165" fontId="24" fillId="0" borderId="24" xfId="590" applyNumberFormat="1" applyFont="1" applyBorder="1" applyProtection="1">
      <alignment horizontal="center"/>
      <protection/>
    </xf>
    <xf numFmtId="164" fontId="24" fillId="0" borderId="24" xfId="500" applyNumberFormat="1" applyFont="1" applyBorder="1" applyAlignment="1" applyProtection="1">
      <alignment wrapText="1"/>
      <protection/>
    </xf>
    <xf numFmtId="165" fontId="22" fillId="0" borderId="24" xfId="832" applyNumberFormat="1" applyFont="1" applyFill="1" applyBorder="1" applyAlignment="1">
      <alignment horizontal="center" shrinkToFit="1"/>
      <protection/>
    </xf>
    <xf numFmtId="164" fontId="29" fillId="0" borderId="24" xfId="832" applyFont="1" applyFill="1" applyBorder="1" applyAlignment="1">
      <alignment horizontal="justify" wrapText="1"/>
      <protection/>
    </xf>
    <xf numFmtId="164" fontId="30" fillId="0" borderId="0" xfId="831" applyFont="1">
      <alignment/>
      <protection/>
    </xf>
    <xf numFmtId="164" fontId="16" fillId="0" borderId="24" xfId="831" applyFont="1" applyBorder="1" applyAlignment="1">
      <alignment horizontal="justify" wrapText="1"/>
      <protection/>
    </xf>
    <xf numFmtId="166" fontId="16" fillId="0" borderId="24" xfId="831" applyNumberFormat="1" applyFont="1" applyBorder="1" applyAlignment="1">
      <alignment shrinkToFit="1"/>
      <protection/>
    </xf>
    <xf numFmtId="165" fontId="27" fillId="0" borderId="24" xfId="590" applyNumberFormat="1" applyFont="1" applyBorder="1" applyProtection="1">
      <alignment horizontal="center"/>
      <protection/>
    </xf>
    <xf numFmtId="164" fontId="27" fillId="0" borderId="24" xfId="500" applyNumberFormat="1" applyFont="1" applyBorder="1" applyAlignment="1" applyProtection="1">
      <alignment horizontal="justify" wrapText="1"/>
      <protection/>
    </xf>
    <xf numFmtId="166" fontId="20" fillId="0" borderId="24" xfId="831" applyNumberFormat="1" applyFont="1" applyBorder="1">
      <alignment/>
      <protection/>
    </xf>
    <xf numFmtId="164" fontId="24" fillId="0" borderId="24" xfId="500" applyNumberFormat="1" applyFont="1" applyBorder="1" applyAlignment="1" applyProtection="1">
      <alignment horizontal="justify" wrapText="1"/>
      <protection/>
    </xf>
    <xf numFmtId="166" fontId="21" fillId="0" borderId="24" xfId="831" applyNumberFormat="1" applyFont="1" applyBorder="1">
      <alignment/>
      <protection/>
    </xf>
    <xf numFmtId="164" fontId="21" fillId="0" borderId="54" xfId="831" applyFont="1" applyBorder="1" applyAlignment="1">
      <alignment horizontal="center"/>
      <protection/>
    </xf>
    <xf numFmtId="164" fontId="21" fillId="0" borderId="24" xfId="831" applyFont="1" applyBorder="1" applyAlignment="1">
      <alignment horizontal="justify" wrapText="1"/>
      <protection/>
    </xf>
    <xf numFmtId="164" fontId="26" fillId="0" borderId="54" xfId="831" applyFont="1" applyBorder="1" applyAlignment="1">
      <alignment horizontal="center"/>
      <protection/>
    </xf>
    <xf numFmtId="164" fontId="26" fillId="0" borderId="24" xfId="831" applyFont="1" applyBorder="1" applyAlignment="1">
      <alignment horizontal="justify" wrapText="1"/>
      <protection/>
    </xf>
    <xf numFmtId="164" fontId="20" fillId="0" borderId="54" xfId="831" applyFont="1" applyBorder="1" applyAlignment="1">
      <alignment horizontal="center"/>
      <protection/>
    </xf>
    <xf numFmtId="164" fontId="19" fillId="0" borderId="24" xfId="832" applyFont="1" applyFill="1" applyBorder="1" applyAlignment="1">
      <alignment horizontal="center"/>
      <protection/>
    </xf>
    <xf numFmtId="164" fontId="19" fillId="0" borderId="24" xfId="832" applyFont="1" applyBorder="1" applyAlignment="1">
      <alignment horizontal="justify" vertical="center" wrapText="1"/>
      <protection/>
    </xf>
    <xf numFmtId="164" fontId="19" fillId="0" borderId="24" xfId="832" applyFont="1" applyBorder="1" applyAlignment="1">
      <alignment horizontal="center"/>
      <protection/>
    </xf>
    <xf numFmtId="164" fontId="5" fillId="0" borderId="24" xfId="832" applyFont="1" applyBorder="1" applyAlignment="1">
      <alignment horizontal="center"/>
      <protection/>
    </xf>
    <xf numFmtId="164" fontId="16" fillId="0" borderId="24" xfId="832" applyFont="1" applyBorder="1" applyAlignment="1">
      <alignment horizontal="justify" vertical="center" wrapText="1"/>
      <protection/>
    </xf>
    <xf numFmtId="164" fontId="20" fillId="0" borderId="24" xfId="832" applyFont="1" applyBorder="1" applyAlignment="1">
      <alignment horizontal="center"/>
      <protection/>
    </xf>
    <xf numFmtId="164" fontId="20" fillId="0" borderId="24" xfId="832" applyFont="1" applyBorder="1" applyAlignment="1">
      <alignment horizontal="justify" wrapText="1"/>
      <protection/>
    </xf>
    <xf numFmtId="164" fontId="21" fillId="0" borderId="24" xfId="832" applyFont="1" applyBorder="1" applyAlignment="1">
      <alignment horizontal="center"/>
      <protection/>
    </xf>
    <xf numFmtId="164" fontId="21" fillId="0" borderId="24" xfId="832" applyFont="1" applyBorder="1" applyAlignment="1">
      <alignment horizontal="justify" vertical="center" wrapText="1"/>
      <protection/>
    </xf>
    <xf numFmtId="164" fontId="20" fillId="0" borderId="24" xfId="832" applyFont="1" applyBorder="1" applyAlignment="1">
      <alignment horizontal="justify" vertical="center" wrapText="1"/>
      <protection/>
    </xf>
    <xf numFmtId="165" fontId="16" fillId="0" borderId="54" xfId="832" applyNumberFormat="1" applyFont="1" applyFill="1" applyBorder="1" applyAlignment="1">
      <alignment horizontal="center" shrinkToFit="1"/>
      <protection/>
    </xf>
    <xf numFmtId="164" fontId="16" fillId="0" borderId="24" xfId="832" applyFont="1" applyFill="1" applyBorder="1" applyAlignment="1">
      <alignment horizontal="justify" wrapText="1"/>
      <protection/>
    </xf>
    <xf numFmtId="164" fontId="20" fillId="0" borderId="24" xfId="832" applyFont="1" applyFill="1" applyBorder="1" applyAlignment="1">
      <alignment wrapText="1"/>
      <protection/>
    </xf>
    <xf numFmtId="164" fontId="21" fillId="0" borderId="24" xfId="832" applyFont="1" applyFill="1" applyBorder="1" applyAlignment="1">
      <alignment wrapText="1"/>
      <protection/>
    </xf>
    <xf numFmtId="165" fontId="16" fillId="0" borderId="24" xfId="832" applyNumberFormat="1" applyFont="1" applyFill="1" applyBorder="1" applyAlignment="1">
      <alignment horizontal="center" shrinkToFit="1"/>
      <protection/>
    </xf>
    <xf numFmtId="164" fontId="24" fillId="0" borderId="24" xfId="832" applyFont="1" applyBorder="1" applyAlignment="1">
      <alignment horizontal="justify" wrapText="1"/>
      <protection/>
    </xf>
    <xf numFmtId="164" fontId="27" fillId="0" borderId="24" xfId="832" applyFont="1" applyBorder="1" applyAlignment="1">
      <alignment horizontal="justify" wrapText="1"/>
      <protection/>
    </xf>
    <xf numFmtId="164" fontId="31" fillId="0" borderId="24" xfId="832" applyFont="1" applyBorder="1" applyAlignment="1">
      <alignment horizontal="justify" wrapText="1"/>
      <protection/>
    </xf>
    <xf numFmtId="164" fontId="24" fillId="0" borderId="0" xfId="832" applyFont="1" applyBorder="1" applyAlignment="1">
      <alignment horizontal="justify" wrapText="1"/>
      <protection/>
    </xf>
    <xf numFmtId="164" fontId="26" fillId="0" borderId="0" xfId="831" applyFont="1" applyBorder="1" applyAlignment="1">
      <alignment horizontal="center"/>
      <protection/>
    </xf>
    <xf numFmtId="164" fontId="32" fillId="0" borderId="0" xfId="832" applyFont="1" applyBorder="1" applyAlignment="1">
      <alignment horizontal="justify" wrapText="1"/>
      <protection/>
    </xf>
    <xf numFmtId="164" fontId="22" fillId="0" borderId="0" xfId="831" applyFont="1" applyBorder="1" applyAlignment="1">
      <alignment horizontal="center"/>
      <protection/>
    </xf>
    <xf numFmtId="164" fontId="28" fillId="0" borderId="0" xfId="832" applyFont="1" applyBorder="1" applyAlignment="1">
      <alignment horizontal="justify" wrapText="1"/>
      <protection/>
    </xf>
    <xf numFmtId="164" fontId="19" fillId="0" borderId="24" xfId="832" applyFont="1" applyBorder="1">
      <alignment/>
      <protection/>
    </xf>
    <xf numFmtId="164" fontId="16" fillId="0" borderId="0" xfId="0" applyFont="1" applyAlignment="1">
      <alignment/>
    </xf>
    <xf numFmtId="164" fontId="17" fillId="0" borderId="24" xfId="0" applyFont="1" applyBorder="1" applyAlignment="1">
      <alignment horizontal="center" vertical="center" wrapText="1" readingOrder="1"/>
    </xf>
    <xf numFmtId="164" fontId="32" fillId="0" borderId="24" xfId="832" applyFont="1" applyBorder="1" applyAlignment="1">
      <alignment horizontal="center" vertical="center" wrapText="1"/>
      <protection/>
    </xf>
    <xf numFmtId="164" fontId="19" fillId="0" borderId="24" xfId="831" applyFont="1" applyBorder="1" applyAlignment="1">
      <alignment horizontal="center" vertical="center" wrapText="1"/>
      <protection/>
    </xf>
    <xf numFmtId="164" fontId="17" fillId="0" borderId="24" xfId="0" applyFont="1" applyBorder="1" applyAlignment="1">
      <alignment horizontal="justify" vertical="top" wrapText="1" readingOrder="1"/>
    </xf>
    <xf numFmtId="165" fontId="17" fillId="0" borderId="24" xfId="0" applyNumberFormat="1" applyFont="1" applyBorder="1" applyAlignment="1">
      <alignment horizontal="center" wrapText="1" readingOrder="1"/>
    </xf>
    <xf numFmtId="166" fontId="15" fillId="0" borderId="24" xfId="0" applyNumberFormat="1" applyFont="1" applyBorder="1" applyAlignment="1">
      <alignment shrinkToFit="1"/>
    </xf>
    <xf numFmtId="169" fontId="15" fillId="0" borderId="24" xfId="0" applyNumberFormat="1" applyFont="1" applyBorder="1" applyAlignment="1">
      <alignment shrinkToFit="1"/>
    </xf>
    <xf numFmtId="164" fontId="33" fillId="0" borderId="24" xfId="0" applyFont="1" applyBorder="1" applyAlignment="1">
      <alignment horizontal="justify" vertical="top" wrapText="1" readingOrder="1"/>
    </xf>
    <xf numFmtId="165" fontId="33" fillId="0" borderId="24" xfId="0" applyNumberFormat="1" applyFont="1" applyBorder="1" applyAlignment="1">
      <alignment horizontal="center" wrapText="1" readingOrder="1"/>
    </xf>
    <xf numFmtId="166" fontId="34" fillId="0" borderId="24" xfId="0" applyNumberFormat="1" applyFont="1" applyBorder="1" applyAlignment="1">
      <alignment shrinkToFit="1"/>
    </xf>
    <xf numFmtId="169" fontId="34" fillId="0" borderId="24" xfId="0" applyNumberFormat="1" applyFont="1" applyBorder="1" applyAlignment="1">
      <alignment shrinkToFit="1"/>
    </xf>
    <xf numFmtId="164" fontId="33" fillId="0" borderId="24" xfId="0" applyFont="1" applyBorder="1" applyAlignment="1">
      <alignment horizontal="justify" wrapText="1" readingOrder="1"/>
    </xf>
    <xf numFmtId="164" fontId="17" fillId="0" borderId="24" xfId="0" applyFont="1" applyBorder="1" applyAlignment="1">
      <alignment horizontal="left" wrapText="1" readingOrder="1"/>
    </xf>
    <xf numFmtId="164" fontId="17" fillId="0" borderId="24" xfId="0" applyFont="1" applyBorder="1" applyAlignment="1">
      <alignment wrapText="1" readingOrder="1"/>
    </xf>
    <xf numFmtId="164" fontId="17" fillId="0" borderId="53" xfId="785" applyNumberFormat="1" applyFont="1" applyBorder="1" applyProtection="1">
      <alignment horizontal="left" wrapText="1"/>
      <protection/>
    </xf>
    <xf numFmtId="164" fontId="15" fillId="0" borderId="3" xfId="0" applyFont="1" applyBorder="1" applyAlignment="1">
      <alignment shrinkToFit="1"/>
    </xf>
    <xf numFmtId="166" fontId="15" fillId="0" borderId="3" xfId="0" applyNumberFormat="1" applyFont="1" applyBorder="1" applyAlignment="1">
      <alignment shrinkToFit="1"/>
    </xf>
    <xf numFmtId="170" fontId="15" fillId="0" borderId="56" xfId="0" applyNumberFormat="1" applyFont="1" applyBorder="1" applyAlignment="1">
      <alignment shrinkToFit="1"/>
    </xf>
  </cellXfs>
  <cellStyles count="8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br 3" xfId="22"/>
    <cellStyle name="br 4" xfId="23"/>
    <cellStyle name="br 5" xfId="24"/>
    <cellStyle name="col" xfId="25"/>
    <cellStyle name="col 2" xfId="26"/>
    <cellStyle name="col 3" xfId="27"/>
    <cellStyle name="col 4" xfId="28"/>
    <cellStyle name="col 5" xfId="29"/>
    <cellStyle name="Normal_Расчет Пермь" xfId="30"/>
    <cellStyle name="style0" xfId="31"/>
    <cellStyle name="style0 2" xfId="32"/>
    <cellStyle name="style0 3" xfId="33"/>
    <cellStyle name="style0 4" xfId="34"/>
    <cellStyle name="style0 5" xfId="35"/>
    <cellStyle name="td" xfId="36"/>
    <cellStyle name="td 2" xfId="37"/>
    <cellStyle name="td 3" xfId="38"/>
    <cellStyle name="td 4" xfId="39"/>
    <cellStyle name="td 5" xfId="40"/>
    <cellStyle name="tr" xfId="41"/>
    <cellStyle name="tr 2" xfId="42"/>
    <cellStyle name="tr 3" xfId="43"/>
    <cellStyle name="tr 4" xfId="44"/>
    <cellStyle name="tr 5" xfId="45"/>
    <cellStyle name="xl100" xfId="46"/>
    <cellStyle name="xl100 2" xfId="47"/>
    <cellStyle name="xl100 3" xfId="48"/>
    <cellStyle name="xl100 4" xfId="49"/>
    <cellStyle name="xl100 5" xfId="50"/>
    <cellStyle name="xl101" xfId="51"/>
    <cellStyle name="xl101 2" xfId="52"/>
    <cellStyle name="xl101 3" xfId="53"/>
    <cellStyle name="xl101 4" xfId="54"/>
    <cellStyle name="xl101 5" xfId="55"/>
    <cellStyle name="xl102" xfId="56"/>
    <cellStyle name="xl102 2" xfId="57"/>
    <cellStyle name="xl102 3" xfId="58"/>
    <cellStyle name="xl102 4" xfId="59"/>
    <cellStyle name="xl102 5" xfId="60"/>
    <cellStyle name="xl103" xfId="61"/>
    <cellStyle name="xl103 2" xfId="62"/>
    <cellStyle name="xl103 3" xfId="63"/>
    <cellStyle name="xl103 4" xfId="64"/>
    <cellStyle name="xl103 5" xfId="65"/>
    <cellStyle name="xl104" xfId="66"/>
    <cellStyle name="xl104 2" xfId="67"/>
    <cellStyle name="xl104 3" xfId="68"/>
    <cellStyle name="xl104 4" xfId="69"/>
    <cellStyle name="xl104 5" xfId="70"/>
    <cellStyle name="xl105" xfId="71"/>
    <cellStyle name="xl105 2" xfId="72"/>
    <cellStyle name="xl105 3" xfId="73"/>
    <cellStyle name="xl105 4" xfId="74"/>
    <cellStyle name="xl105 5" xfId="75"/>
    <cellStyle name="xl106" xfId="76"/>
    <cellStyle name="xl106 2" xfId="77"/>
    <cellStyle name="xl106 3" xfId="78"/>
    <cellStyle name="xl106 4" xfId="79"/>
    <cellStyle name="xl106 5" xfId="80"/>
    <cellStyle name="xl107" xfId="81"/>
    <cellStyle name="xl107 2" xfId="82"/>
    <cellStyle name="xl107 3" xfId="83"/>
    <cellStyle name="xl107 4" xfId="84"/>
    <cellStyle name="xl107 5" xfId="85"/>
    <cellStyle name="xl108" xfId="86"/>
    <cellStyle name="xl108 2" xfId="87"/>
    <cellStyle name="xl108 3" xfId="88"/>
    <cellStyle name="xl108 4" xfId="89"/>
    <cellStyle name="xl108 5" xfId="90"/>
    <cellStyle name="xl109" xfId="91"/>
    <cellStyle name="xl109 2" xfId="92"/>
    <cellStyle name="xl109 3" xfId="93"/>
    <cellStyle name="xl109 4" xfId="94"/>
    <cellStyle name="xl109 5" xfId="95"/>
    <cellStyle name="xl110" xfId="96"/>
    <cellStyle name="xl110 2" xfId="97"/>
    <cellStyle name="xl110 3" xfId="98"/>
    <cellStyle name="xl110 4" xfId="99"/>
    <cellStyle name="xl110 5" xfId="100"/>
    <cellStyle name="xl111" xfId="101"/>
    <cellStyle name="xl111 2" xfId="102"/>
    <cellStyle name="xl111 3" xfId="103"/>
    <cellStyle name="xl111 4" xfId="104"/>
    <cellStyle name="xl111 5" xfId="105"/>
    <cellStyle name="xl112" xfId="106"/>
    <cellStyle name="xl112 2" xfId="107"/>
    <cellStyle name="xl112 3" xfId="108"/>
    <cellStyle name="xl112 4" xfId="109"/>
    <cellStyle name="xl112 5" xfId="110"/>
    <cellStyle name="xl113" xfId="111"/>
    <cellStyle name="xl113 2" xfId="112"/>
    <cellStyle name="xl113 3" xfId="113"/>
    <cellStyle name="xl113 4" xfId="114"/>
    <cellStyle name="xl113 5" xfId="115"/>
    <cellStyle name="xl114" xfId="116"/>
    <cellStyle name="xl114 2" xfId="117"/>
    <cellStyle name="xl114 3" xfId="118"/>
    <cellStyle name="xl114 4" xfId="119"/>
    <cellStyle name="xl114 5" xfId="120"/>
    <cellStyle name="xl115" xfId="121"/>
    <cellStyle name="xl115 2" xfId="122"/>
    <cellStyle name="xl115 3" xfId="123"/>
    <cellStyle name="xl115 4" xfId="124"/>
    <cellStyle name="xl115 5" xfId="125"/>
    <cellStyle name="xl116" xfId="126"/>
    <cellStyle name="xl116 2" xfId="127"/>
    <cellStyle name="xl116 3" xfId="128"/>
    <cellStyle name="xl116 4" xfId="129"/>
    <cellStyle name="xl116 5" xfId="130"/>
    <cellStyle name="xl117" xfId="131"/>
    <cellStyle name="xl117 2" xfId="132"/>
    <cellStyle name="xl117 3" xfId="133"/>
    <cellStyle name="xl117 4" xfId="134"/>
    <cellStyle name="xl117 5" xfId="135"/>
    <cellStyle name="xl118" xfId="136"/>
    <cellStyle name="xl118 2" xfId="137"/>
    <cellStyle name="xl118 3" xfId="138"/>
    <cellStyle name="xl118 4" xfId="139"/>
    <cellStyle name="xl118 5" xfId="140"/>
    <cellStyle name="xl119" xfId="141"/>
    <cellStyle name="xl119 2" xfId="142"/>
    <cellStyle name="xl119 3" xfId="143"/>
    <cellStyle name="xl119 4" xfId="144"/>
    <cellStyle name="xl119 5" xfId="145"/>
    <cellStyle name="xl120" xfId="146"/>
    <cellStyle name="xl120 2" xfId="147"/>
    <cellStyle name="xl120 3" xfId="148"/>
    <cellStyle name="xl120 4" xfId="149"/>
    <cellStyle name="xl120 5" xfId="150"/>
    <cellStyle name="xl121" xfId="151"/>
    <cellStyle name="xl121 2" xfId="152"/>
    <cellStyle name="xl121 3" xfId="153"/>
    <cellStyle name="xl121 4" xfId="154"/>
    <cellStyle name="xl121 5" xfId="155"/>
    <cellStyle name="xl122" xfId="156"/>
    <cellStyle name="xl122 2" xfId="157"/>
    <cellStyle name="xl122 3" xfId="158"/>
    <cellStyle name="xl122 4" xfId="159"/>
    <cellStyle name="xl122 5" xfId="160"/>
    <cellStyle name="xl123" xfId="161"/>
    <cellStyle name="xl123 2" xfId="162"/>
    <cellStyle name="xl123 3" xfId="163"/>
    <cellStyle name="xl123 4" xfId="164"/>
    <cellStyle name="xl123 5" xfId="165"/>
    <cellStyle name="xl124" xfId="166"/>
    <cellStyle name="xl124 2" xfId="167"/>
    <cellStyle name="xl124 3" xfId="168"/>
    <cellStyle name="xl124 4" xfId="169"/>
    <cellStyle name="xl124 5" xfId="170"/>
    <cellStyle name="xl125" xfId="171"/>
    <cellStyle name="xl125 2" xfId="172"/>
    <cellStyle name="xl125 3" xfId="173"/>
    <cellStyle name="xl125 4" xfId="174"/>
    <cellStyle name="xl125 5" xfId="175"/>
    <cellStyle name="xl126" xfId="176"/>
    <cellStyle name="xl126 2" xfId="177"/>
    <cellStyle name="xl126 3" xfId="178"/>
    <cellStyle name="xl126 4" xfId="179"/>
    <cellStyle name="xl126 5" xfId="180"/>
    <cellStyle name="xl127" xfId="181"/>
    <cellStyle name="xl127 2" xfId="182"/>
    <cellStyle name="xl127 3" xfId="183"/>
    <cellStyle name="xl127 4" xfId="184"/>
    <cellStyle name="xl127 5" xfId="185"/>
    <cellStyle name="xl128" xfId="186"/>
    <cellStyle name="xl128 2" xfId="187"/>
    <cellStyle name="xl128 3" xfId="188"/>
    <cellStyle name="xl128 4" xfId="189"/>
    <cellStyle name="xl128 5" xfId="190"/>
    <cellStyle name="xl129" xfId="191"/>
    <cellStyle name="xl129 2" xfId="192"/>
    <cellStyle name="xl129 3" xfId="193"/>
    <cellStyle name="xl129 4" xfId="194"/>
    <cellStyle name="xl129 5" xfId="195"/>
    <cellStyle name="xl130" xfId="196"/>
    <cellStyle name="xl130 2" xfId="197"/>
    <cellStyle name="xl130 3" xfId="198"/>
    <cellStyle name="xl130 4" xfId="199"/>
    <cellStyle name="xl130 5" xfId="200"/>
    <cellStyle name="xl131" xfId="201"/>
    <cellStyle name="xl131 2" xfId="202"/>
    <cellStyle name="xl131 3" xfId="203"/>
    <cellStyle name="xl131 4" xfId="204"/>
    <cellStyle name="xl131 5" xfId="205"/>
    <cellStyle name="xl132" xfId="206"/>
    <cellStyle name="xl132 2" xfId="207"/>
    <cellStyle name="xl132 3" xfId="208"/>
    <cellStyle name="xl132 4" xfId="209"/>
    <cellStyle name="xl132 5" xfId="210"/>
    <cellStyle name="xl133" xfId="211"/>
    <cellStyle name="xl133 2" xfId="212"/>
    <cellStyle name="xl133 3" xfId="213"/>
    <cellStyle name="xl133 4" xfId="214"/>
    <cellStyle name="xl133 5" xfId="215"/>
    <cellStyle name="xl134" xfId="216"/>
    <cellStyle name="xl134 2" xfId="217"/>
    <cellStyle name="xl134 3" xfId="218"/>
    <cellStyle name="xl134 4" xfId="219"/>
    <cellStyle name="xl134 5" xfId="220"/>
    <cellStyle name="xl135" xfId="221"/>
    <cellStyle name="xl135 2" xfId="222"/>
    <cellStyle name="xl135 3" xfId="223"/>
    <cellStyle name="xl135 4" xfId="224"/>
    <cellStyle name="xl135 5" xfId="225"/>
    <cellStyle name="xl136" xfId="226"/>
    <cellStyle name="xl136 2" xfId="227"/>
    <cellStyle name="xl136 3" xfId="228"/>
    <cellStyle name="xl136 4" xfId="229"/>
    <cellStyle name="xl136 5" xfId="230"/>
    <cellStyle name="xl137" xfId="231"/>
    <cellStyle name="xl137 2" xfId="232"/>
    <cellStyle name="xl137 3" xfId="233"/>
    <cellStyle name="xl137 4" xfId="234"/>
    <cellStyle name="xl137 5" xfId="235"/>
    <cellStyle name="xl138" xfId="236"/>
    <cellStyle name="xl138 2" xfId="237"/>
    <cellStyle name="xl138 3" xfId="238"/>
    <cellStyle name="xl138 4" xfId="239"/>
    <cellStyle name="xl138 5" xfId="240"/>
    <cellStyle name="xl139" xfId="241"/>
    <cellStyle name="xl139 2" xfId="242"/>
    <cellStyle name="xl139 3" xfId="243"/>
    <cellStyle name="xl139 4" xfId="244"/>
    <cellStyle name="xl139 5" xfId="245"/>
    <cellStyle name="xl140" xfId="246"/>
    <cellStyle name="xl140 2" xfId="247"/>
    <cellStyle name="xl140 3" xfId="248"/>
    <cellStyle name="xl140 4" xfId="249"/>
    <cellStyle name="xl140 5" xfId="250"/>
    <cellStyle name="xl141" xfId="251"/>
    <cellStyle name="xl141 2" xfId="252"/>
    <cellStyle name="xl141 3" xfId="253"/>
    <cellStyle name="xl141 4" xfId="254"/>
    <cellStyle name="xl141 5" xfId="255"/>
    <cellStyle name="xl142" xfId="256"/>
    <cellStyle name="xl142 2" xfId="257"/>
    <cellStyle name="xl142 3" xfId="258"/>
    <cellStyle name="xl142 4" xfId="259"/>
    <cellStyle name="xl142 5" xfId="260"/>
    <cellStyle name="xl143" xfId="261"/>
    <cellStyle name="xl143 2" xfId="262"/>
    <cellStyle name="xl143 3" xfId="263"/>
    <cellStyle name="xl143 4" xfId="264"/>
    <cellStyle name="xl143 5" xfId="265"/>
    <cellStyle name="xl144" xfId="266"/>
    <cellStyle name="xl144 2" xfId="267"/>
    <cellStyle name="xl144 3" xfId="268"/>
    <cellStyle name="xl144 4" xfId="269"/>
    <cellStyle name="xl144 5" xfId="270"/>
    <cellStyle name="xl145" xfId="271"/>
    <cellStyle name="xl145 2" xfId="272"/>
    <cellStyle name="xl145 3" xfId="273"/>
    <cellStyle name="xl145 4" xfId="274"/>
    <cellStyle name="xl145 5" xfId="275"/>
    <cellStyle name="xl146" xfId="276"/>
    <cellStyle name="xl146 2" xfId="277"/>
    <cellStyle name="xl146 3" xfId="278"/>
    <cellStyle name="xl146 4" xfId="279"/>
    <cellStyle name="xl146 5" xfId="280"/>
    <cellStyle name="xl147" xfId="281"/>
    <cellStyle name="xl147 2" xfId="282"/>
    <cellStyle name="xl147 3" xfId="283"/>
    <cellStyle name="xl147 4" xfId="284"/>
    <cellStyle name="xl147 5" xfId="285"/>
    <cellStyle name="xl148" xfId="286"/>
    <cellStyle name="xl148 2" xfId="287"/>
    <cellStyle name="xl148 3" xfId="288"/>
    <cellStyle name="xl148 4" xfId="289"/>
    <cellStyle name="xl148 5" xfId="290"/>
    <cellStyle name="xl149" xfId="291"/>
    <cellStyle name="xl149 2" xfId="292"/>
    <cellStyle name="xl149 3" xfId="293"/>
    <cellStyle name="xl149 4" xfId="294"/>
    <cellStyle name="xl149 5" xfId="295"/>
    <cellStyle name="xl150" xfId="296"/>
    <cellStyle name="xl150 2" xfId="297"/>
    <cellStyle name="xl150 3" xfId="298"/>
    <cellStyle name="xl150 4" xfId="299"/>
    <cellStyle name="xl150 5" xfId="300"/>
    <cellStyle name="xl151" xfId="301"/>
    <cellStyle name="xl151 2" xfId="302"/>
    <cellStyle name="xl151 3" xfId="303"/>
    <cellStyle name="xl151 4" xfId="304"/>
    <cellStyle name="xl151 5" xfId="305"/>
    <cellStyle name="xl152" xfId="306"/>
    <cellStyle name="xl152 2" xfId="307"/>
    <cellStyle name="xl152 3" xfId="308"/>
    <cellStyle name="xl152 4" xfId="309"/>
    <cellStyle name="xl152 5" xfId="310"/>
    <cellStyle name="xl153" xfId="311"/>
    <cellStyle name="xl153 2" xfId="312"/>
    <cellStyle name="xl153 3" xfId="313"/>
    <cellStyle name="xl153 4" xfId="314"/>
    <cellStyle name="xl153 5" xfId="315"/>
    <cellStyle name="xl154" xfId="316"/>
    <cellStyle name="xl154 2" xfId="317"/>
    <cellStyle name="xl154 3" xfId="318"/>
    <cellStyle name="xl154 4" xfId="319"/>
    <cellStyle name="xl154 5" xfId="320"/>
    <cellStyle name="xl155" xfId="321"/>
    <cellStyle name="xl155 2" xfId="322"/>
    <cellStyle name="xl155 3" xfId="323"/>
    <cellStyle name="xl155 4" xfId="324"/>
    <cellStyle name="xl155 5" xfId="325"/>
    <cellStyle name="xl156" xfId="326"/>
    <cellStyle name="xl156 2" xfId="327"/>
    <cellStyle name="xl156 3" xfId="328"/>
    <cellStyle name="xl156 4" xfId="329"/>
    <cellStyle name="xl156 5" xfId="330"/>
    <cellStyle name="xl157" xfId="331"/>
    <cellStyle name="xl157 2" xfId="332"/>
    <cellStyle name="xl157 3" xfId="333"/>
    <cellStyle name="xl157 4" xfId="334"/>
    <cellStyle name="xl157 5" xfId="335"/>
    <cellStyle name="xl158" xfId="336"/>
    <cellStyle name="xl158 2" xfId="337"/>
    <cellStyle name="xl158 3" xfId="338"/>
    <cellStyle name="xl158 4" xfId="339"/>
    <cellStyle name="xl158 5" xfId="340"/>
    <cellStyle name="xl159" xfId="341"/>
    <cellStyle name="xl159 2" xfId="342"/>
    <cellStyle name="xl159 3" xfId="343"/>
    <cellStyle name="xl159 4" xfId="344"/>
    <cellStyle name="xl159 5" xfId="345"/>
    <cellStyle name="xl160" xfId="346"/>
    <cellStyle name="xl160 2" xfId="347"/>
    <cellStyle name="xl160 3" xfId="348"/>
    <cellStyle name="xl160 4" xfId="349"/>
    <cellStyle name="xl160 5" xfId="350"/>
    <cellStyle name="xl161" xfId="351"/>
    <cellStyle name="xl161 2" xfId="352"/>
    <cellStyle name="xl161 3" xfId="353"/>
    <cellStyle name="xl161 4" xfId="354"/>
    <cellStyle name="xl161 5" xfId="355"/>
    <cellStyle name="xl162" xfId="356"/>
    <cellStyle name="xl162 2" xfId="357"/>
    <cellStyle name="xl162 3" xfId="358"/>
    <cellStyle name="xl162 4" xfId="359"/>
    <cellStyle name="xl162 5" xfId="360"/>
    <cellStyle name="xl163" xfId="361"/>
    <cellStyle name="xl163 2" xfId="362"/>
    <cellStyle name="xl163 3" xfId="363"/>
    <cellStyle name="xl163 4" xfId="364"/>
    <cellStyle name="xl163 5" xfId="365"/>
    <cellStyle name="xl164" xfId="366"/>
    <cellStyle name="xl164 2" xfId="367"/>
    <cellStyle name="xl164 3" xfId="368"/>
    <cellStyle name="xl164 4" xfId="369"/>
    <cellStyle name="xl164 5" xfId="370"/>
    <cellStyle name="xl165" xfId="371"/>
    <cellStyle name="xl165 2" xfId="372"/>
    <cellStyle name="xl165 3" xfId="373"/>
    <cellStyle name="xl165 4" xfId="374"/>
    <cellStyle name="xl165 5" xfId="375"/>
    <cellStyle name="xl166" xfId="376"/>
    <cellStyle name="xl166 2" xfId="377"/>
    <cellStyle name="xl166 3" xfId="378"/>
    <cellStyle name="xl166 4" xfId="379"/>
    <cellStyle name="xl166 5" xfId="380"/>
    <cellStyle name="xl167" xfId="381"/>
    <cellStyle name="xl167 2" xfId="382"/>
    <cellStyle name="xl167 3" xfId="383"/>
    <cellStyle name="xl167 4" xfId="384"/>
    <cellStyle name="xl167 5" xfId="385"/>
    <cellStyle name="xl168" xfId="386"/>
    <cellStyle name="xl168 2" xfId="387"/>
    <cellStyle name="xl168 3" xfId="388"/>
    <cellStyle name="xl168 4" xfId="389"/>
    <cellStyle name="xl168 5" xfId="390"/>
    <cellStyle name="xl169" xfId="391"/>
    <cellStyle name="xl169 2" xfId="392"/>
    <cellStyle name="xl169 3" xfId="393"/>
    <cellStyle name="xl169 4" xfId="394"/>
    <cellStyle name="xl169 5" xfId="395"/>
    <cellStyle name="xl170" xfId="396"/>
    <cellStyle name="xl170 2" xfId="397"/>
    <cellStyle name="xl170 3" xfId="398"/>
    <cellStyle name="xl170 4" xfId="399"/>
    <cellStyle name="xl170 5" xfId="400"/>
    <cellStyle name="xl171" xfId="401"/>
    <cellStyle name="xl172" xfId="402"/>
    <cellStyle name="xl173" xfId="403"/>
    <cellStyle name="xl174" xfId="404"/>
    <cellStyle name="xl175" xfId="405"/>
    <cellStyle name="xl176" xfId="406"/>
    <cellStyle name="xl177" xfId="407"/>
    <cellStyle name="xl178" xfId="408"/>
    <cellStyle name="xl179" xfId="409"/>
    <cellStyle name="xl180" xfId="410"/>
    <cellStyle name="xl181" xfId="411"/>
    <cellStyle name="xl182" xfId="412"/>
    <cellStyle name="xl183" xfId="413"/>
    <cellStyle name="xl184" xfId="414"/>
    <cellStyle name="xl185" xfId="415"/>
    <cellStyle name="xl186" xfId="416"/>
    <cellStyle name="xl187" xfId="417"/>
    <cellStyle name="xl188" xfId="418"/>
    <cellStyle name="xl189" xfId="419"/>
    <cellStyle name="xl190" xfId="420"/>
    <cellStyle name="xl191" xfId="421"/>
    <cellStyle name="xl192" xfId="422"/>
    <cellStyle name="xl193" xfId="423"/>
    <cellStyle name="xl194" xfId="424"/>
    <cellStyle name="xl195" xfId="425"/>
    <cellStyle name="xl196" xfId="426"/>
    <cellStyle name="xl197" xfId="427"/>
    <cellStyle name="xl198" xfId="428"/>
    <cellStyle name="xl199" xfId="429"/>
    <cellStyle name="xl200" xfId="430"/>
    <cellStyle name="xl201" xfId="431"/>
    <cellStyle name="xl202" xfId="432"/>
    <cellStyle name="xl203" xfId="433"/>
    <cellStyle name="xl204" xfId="434"/>
    <cellStyle name="xl21" xfId="435"/>
    <cellStyle name="xl21 2" xfId="436"/>
    <cellStyle name="xl21 3" xfId="437"/>
    <cellStyle name="xl21 4" xfId="438"/>
    <cellStyle name="xl21 5" xfId="439"/>
    <cellStyle name="xl22" xfId="440"/>
    <cellStyle name="xl22 2" xfId="441"/>
    <cellStyle name="xl22 3" xfId="442"/>
    <cellStyle name="xl22 4" xfId="443"/>
    <cellStyle name="xl22 5" xfId="444"/>
    <cellStyle name="xl23" xfId="445"/>
    <cellStyle name="xl23 2" xfId="446"/>
    <cellStyle name="xl23 3" xfId="447"/>
    <cellStyle name="xl23 4" xfId="448"/>
    <cellStyle name="xl23 5" xfId="449"/>
    <cellStyle name="xl24" xfId="450"/>
    <cellStyle name="xl24 2" xfId="451"/>
    <cellStyle name="xl24 3" xfId="452"/>
    <cellStyle name="xl24 4" xfId="453"/>
    <cellStyle name="xl24 5" xfId="454"/>
    <cellStyle name="xl25" xfId="455"/>
    <cellStyle name="xl25 2" xfId="456"/>
    <cellStyle name="xl25 3" xfId="457"/>
    <cellStyle name="xl25 4" xfId="458"/>
    <cellStyle name="xl25 5" xfId="459"/>
    <cellStyle name="xl26" xfId="460"/>
    <cellStyle name="xl26 2" xfId="461"/>
    <cellStyle name="xl26 3" xfId="462"/>
    <cellStyle name="xl26 4" xfId="463"/>
    <cellStyle name="xl26 5" xfId="464"/>
    <cellStyle name="xl27" xfId="465"/>
    <cellStyle name="xl27 2" xfId="466"/>
    <cellStyle name="xl27 3" xfId="467"/>
    <cellStyle name="xl27 4" xfId="468"/>
    <cellStyle name="xl27 5" xfId="469"/>
    <cellStyle name="xl28" xfId="470"/>
    <cellStyle name="xl28 2" xfId="471"/>
    <cellStyle name="xl28 3" xfId="472"/>
    <cellStyle name="xl28 4" xfId="473"/>
    <cellStyle name="xl28 5" xfId="474"/>
    <cellStyle name="xl29" xfId="475"/>
    <cellStyle name="xl29 2" xfId="476"/>
    <cellStyle name="xl29 3" xfId="477"/>
    <cellStyle name="xl29 4" xfId="478"/>
    <cellStyle name="xl29 5" xfId="479"/>
    <cellStyle name="xl30" xfId="480"/>
    <cellStyle name="xl30 2" xfId="481"/>
    <cellStyle name="xl30 3" xfId="482"/>
    <cellStyle name="xl30 4" xfId="483"/>
    <cellStyle name="xl30 5" xfId="484"/>
    <cellStyle name="xl31" xfId="485"/>
    <cellStyle name="xl31 2" xfId="486"/>
    <cellStyle name="xl31 3" xfId="487"/>
    <cellStyle name="xl31 4" xfId="488"/>
    <cellStyle name="xl31 5" xfId="489"/>
    <cellStyle name="xl32" xfId="490"/>
    <cellStyle name="xl32 2" xfId="491"/>
    <cellStyle name="xl32 3" xfId="492"/>
    <cellStyle name="xl32 4" xfId="493"/>
    <cellStyle name="xl32 5" xfId="494"/>
    <cellStyle name="xl33" xfId="495"/>
    <cellStyle name="xl33 2" xfId="496"/>
    <cellStyle name="xl33 3" xfId="497"/>
    <cellStyle name="xl33 4" xfId="498"/>
    <cellStyle name="xl33 5" xfId="499"/>
    <cellStyle name="xl34" xfId="500"/>
    <cellStyle name="xl34 2" xfId="501"/>
    <cellStyle name="xl34 3" xfId="502"/>
    <cellStyle name="xl34 4" xfId="503"/>
    <cellStyle name="xl34 5" xfId="504"/>
    <cellStyle name="xl35" xfId="505"/>
    <cellStyle name="xl35 2" xfId="506"/>
    <cellStyle name="xl35 3" xfId="507"/>
    <cellStyle name="xl35 4" xfId="508"/>
    <cellStyle name="xl35 5" xfId="509"/>
    <cellStyle name="xl36" xfId="510"/>
    <cellStyle name="xl36 2" xfId="511"/>
    <cellStyle name="xl36 3" xfId="512"/>
    <cellStyle name="xl36 4" xfId="513"/>
    <cellStyle name="xl36 5" xfId="514"/>
    <cellStyle name="xl37" xfId="515"/>
    <cellStyle name="xl37 2" xfId="516"/>
    <cellStyle name="xl37 3" xfId="517"/>
    <cellStyle name="xl37 4" xfId="518"/>
    <cellStyle name="xl37 5" xfId="519"/>
    <cellStyle name="xl38" xfId="520"/>
    <cellStyle name="xl38 2" xfId="521"/>
    <cellStyle name="xl38 3" xfId="522"/>
    <cellStyle name="xl38 4" xfId="523"/>
    <cellStyle name="xl38 5" xfId="524"/>
    <cellStyle name="xl39" xfId="525"/>
    <cellStyle name="xl39 2" xfId="526"/>
    <cellStyle name="xl39 3" xfId="527"/>
    <cellStyle name="xl39 4" xfId="528"/>
    <cellStyle name="xl39 5" xfId="529"/>
    <cellStyle name="xl40" xfId="530"/>
    <cellStyle name="xl40 2" xfId="531"/>
    <cellStyle name="xl40 3" xfId="532"/>
    <cellStyle name="xl40 4" xfId="533"/>
    <cellStyle name="xl40 5" xfId="534"/>
    <cellStyle name="xl41" xfId="535"/>
    <cellStyle name="xl41 2" xfId="536"/>
    <cellStyle name="xl41 3" xfId="537"/>
    <cellStyle name="xl41 4" xfId="538"/>
    <cellStyle name="xl41 5" xfId="539"/>
    <cellStyle name="xl42" xfId="540"/>
    <cellStyle name="xl42 2" xfId="541"/>
    <cellStyle name="xl42 3" xfId="542"/>
    <cellStyle name="xl42 4" xfId="543"/>
    <cellStyle name="xl42 5" xfId="544"/>
    <cellStyle name="xl43" xfId="545"/>
    <cellStyle name="xl43 2" xfId="546"/>
    <cellStyle name="xl43 3" xfId="547"/>
    <cellStyle name="xl43 4" xfId="548"/>
    <cellStyle name="xl43 5" xfId="549"/>
    <cellStyle name="xl44" xfId="550"/>
    <cellStyle name="xl44 2" xfId="551"/>
    <cellStyle name="xl44 3" xfId="552"/>
    <cellStyle name="xl44 4" xfId="553"/>
    <cellStyle name="xl44 5" xfId="554"/>
    <cellStyle name="xl45" xfId="555"/>
    <cellStyle name="xl45 2" xfId="556"/>
    <cellStyle name="xl45 3" xfId="557"/>
    <cellStyle name="xl45 4" xfId="558"/>
    <cellStyle name="xl45 5" xfId="559"/>
    <cellStyle name="xl46" xfId="560"/>
    <cellStyle name="xl46 2" xfId="561"/>
    <cellStyle name="xl46 3" xfId="562"/>
    <cellStyle name="xl46 4" xfId="563"/>
    <cellStyle name="xl46 5" xfId="564"/>
    <cellStyle name="xl47" xfId="565"/>
    <cellStyle name="xl47 2" xfId="566"/>
    <cellStyle name="xl47 3" xfId="567"/>
    <cellStyle name="xl47 4" xfId="568"/>
    <cellStyle name="xl47 5" xfId="569"/>
    <cellStyle name="xl48" xfId="570"/>
    <cellStyle name="xl48 2" xfId="571"/>
    <cellStyle name="xl48 3" xfId="572"/>
    <cellStyle name="xl48 4" xfId="573"/>
    <cellStyle name="xl48 5" xfId="574"/>
    <cellStyle name="xl49" xfId="575"/>
    <cellStyle name="xl49 2" xfId="576"/>
    <cellStyle name="xl49 3" xfId="577"/>
    <cellStyle name="xl49 4" xfId="578"/>
    <cellStyle name="xl49 5" xfId="579"/>
    <cellStyle name="xl50" xfId="580"/>
    <cellStyle name="xl50 2" xfId="581"/>
    <cellStyle name="xl50 3" xfId="582"/>
    <cellStyle name="xl50 4" xfId="583"/>
    <cellStyle name="xl50 5" xfId="584"/>
    <cellStyle name="xl51" xfId="585"/>
    <cellStyle name="xl51 2" xfId="586"/>
    <cellStyle name="xl51 3" xfId="587"/>
    <cellStyle name="xl51 4" xfId="588"/>
    <cellStyle name="xl51 5" xfId="589"/>
    <cellStyle name="xl52" xfId="590"/>
    <cellStyle name="xl52 2" xfId="591"/>
    <cellStyle name="xl52 3" xfId="592"/>
    <cellStyle name="xl52 4" xfId="593"/>
    <cellStyle name="xl52 5" xfId="594"/>
    <cellStyle name="xl53" xfId="595"/>
    <cellStyle name="xl53 2" xfId="596"/>
    <cellStyle name="xl53 3" xfId="597"/>
    <cellStyle name="xl53 4" xfId="598"/>
    <cellStyle name="xl53 5" xfId="599"/>
    <cellStyle name="xl54" xfId="600"/>
    <cellStyle name="xl54 2" xfId="601"/>
    <cellStyle name="xl54 3" xfId="602"/>
    <cellStyle name="xl54 4" xfId="603"/>
    <cellStyle name="xl54 5" xfId="604"/>
    <cellStyle name="xl55" xfId="605"/>
    <cellStyle name="xl55 2" xfId="606"/>
    <cellStyle name="xl55 3" xfId="607"/>
    <cellStyle name="xl55 4" xfId="608"/>
    <cellStyle name="xl55 5" xfId="609"/>
    <cellStyle name="xl56" xfId="610"/>
    <cellStyle name="xl56 2" xfId="611"/>
    <cellStyle name="xl56 3" xfId="612"/>
    <cellStyle name="xl56 4" xfId="613"/>
    <cellStyle name="xl56 5" xfId="614"/>
    <cellStyle name="xl57" xfId="615"/>
    <cellStyle name="xl57 2" xfId="616"/>
    <cellStyle name="xl57 3" xfId="617"/>
    <cellStyle name="xl57 4" xfId="618"/>
    <cellStyle name="xl57 5" xfId="619"/>
    <cellStyle name="xl58" xfId="620"/>
    <cellStyle name="xl58 2" xfId="621"/>
    <cellStyle name="xl58 3" xfId="622"/>
    <cellStyle name="xl58 4" xfId="623"/>
    <cellStyle name="xl58 5" xfId="624"/>
    <cellStyle name="xl59" xfId="625"/>
    <cellStyle name="xl59 2" xfId="626"/>
    <cellStyle name="xl59 3" xfId="627"/>
    <cellStyle name="xl59 4" xfId="628"/>
    <cellStyle name="xl59 5" xfId="629"/>
    <cellStyle name="xl60" xfId="630"/>
    <cellStyle name="xl60 2" xfId="631"/>
    <cellStyle name="xl60 3" xfId="632"/>
    <cellStyle name="xl60 4" xfId="633"/>
    <cellStyle name="xl60 5" xfId="634"/>
    <cellStyle name="xl61" xfId="635"/>
    <cellStyle name="xl61 2" xfId="636"/>
    <cellStyle name="xl61 3" xfId="637"/>
    <cellStyle name="xl61 4" xfId="638"/>
    <cellStyle name="xl61 5" xfId="639"/>
    <cellStyle name="xl62" xfId="640"/>
    <cellStyle name="xl62 2" xfId="641"/>
    <cellStyle name="xl62 3" xfId="642"/>
    <cellStyle name="xl62 4" xfId="643"/>
    <cellStyle name="xl62 5" xfId="644"/>
    <cellStyle name="xl63" xfId="645"/>
    <cellStyle name="xl63 2" xfId="646"/>
    <cellStyle name="xl63 3" xfId="647"/>
    <cellStyle name="xl63 4" xfId="648"/>
    <cellStyle name="xl63 5" xfId="649"/>
    <cellStyle name="xl64" xfId="650"/>
    <cellStyle name="xl64 2" xfId="651"/>
    <cellStyle name="xl64 3" xfId="652"/>
    <cellStyle name="xl64 4" xfId="653"/>
    <cellStyle name="xl64 5" xfId="654"/>
    <cellStyle name="xl65" xfId="655"/>
    <cellStyle name="xl65 2" xfId="656"/>
    <cellStyle name="xl65 3" xfId="657"/>
    <cellStyle name="xl65 4" xfId="658"/>
    <cellStyle name="xl65 5" xfId="659"/>
    <cellStyle name="xl66" xfId="660"/>
    <cellStyle name="xl66 2" xfId="661"/>
    <cellStyle name="xl66 3" xfId="662"/>
    <cellStyle name="xl66 4" xfId="663"/>
    <cellStyle name="xl66 5" xfId="664"/>
    <cellStyle name="xl67" xfId="665"/>
    <cellStyle name="xl67 2" xfId="666"/>
    <cellStyle name="xl67 3" xfId="667"/>
    <cellStyle name="xl67 4" xfId="668"/>
    <cellStyle name="xl67 5" xfId="669"/>
    <cellStyle name="xl68" xfId="670"/>
    <cellStyle name="xl68 2" xfId="671"/>
    <cellStyle name="xl68 3" xfId="672"/>
    <cellStyle name="xl68 4" xfId="673"/>
    <cellStyle name="xl68 5" xfId="674"/>
    <cellStyle name="xl69" xfId="675"/>
    <cellStyle name="xl69 2" xfId="676"/>
    <cellStyle name="xl69 3" xfId="677"/>
    <cellStyle name="xl69 4" xfId="678"/>
    <cellStyle name="xl69 5" xfId="679"/>
    <cellStyle name="xl70" xfId="680"/>
    <cellStyle name="xl70 2" xfId="681"/>
    <cellStyle name="xl70 3" xfId="682"/>
    <cellStyle name="xl70 4" xfId="683"/>
    <cellStyle name="xl70 5" xfId="684"/>
    <cellStyle name="xl71" xfId="685"/>
    <cellStyle name="xl71 2" xfId="686"/>
    <cellStyle name="xl71 3" xfId="687"/>
    <cellStyle name="xl71 4" xfId="688"/>
    <cellStyle name="xl71 5" xfId="689"/>
    <cellStyle name="xl72" xfId="690"/>
    <cellStyle name="xl72 2" xfId="691"/>
    <cellStyle name="xl72 3" xfId="692"/>
    <cellStyle name="xl72 4" xfId="693"/>
    <cellStyle name="xl72 5" xfId="694"/>
    <cellStyle name="xl73" xfId="695"/>
    <cellStyle name="xl73 2" xfId="696"/>
    <cellStyle name="xl73 3" xfId="697"/>
    <cellStyle name="xl73 4" xfId="698"/>
    <cellStyle name="xl73 5" xfId="699"/>
    <cellStyle name="xl74" xfId="700"/>
    <cellStyle name="xl74 2" xfId="701"/>
    <cellStyle name="xl74 3" xfId="702"/>
    <cellStyle name="xl74 4" xfId="703"/>
    <cellStyle name="xl74 5" xfId="704"/>
    <cellStyle name="xl75" xfId="705"/>
    <cellStyle name="xl75 2" xfId="706"/>
    <cellStyle name="xl75 3" xfId="707"/>
    <cellStyle name="xl75 4" xfId="708"/>
    <cellStyle name="xl75 5" xfId="709"/>
    <cellStyle name="xl76" xfId="710"/>
    <cellStyle name="xl76 2" xfId="711"/>
    <cellStyle name="xl76 3" xfId="712"/>
    <cellStyle name="xl76 4" xfId="713"/>
    <cellStyle name="xl76 5" xfId="714"/>
    <cellStyle name="xl77" xfId="715"/>
    <cellStyle name="xl77 2" xfId="716"/>
    <cellStyle name="xl77 3" xfId="717"/>
    <cellStyle name="xl77 4" xfId="718"/>
    <cellStyle name="xl77 5" xfId="719"/>
    <cellStyle name="xl78" xfId="720"/>
    <cellStyle name="xl78 2" xfId="721"/>
    <cellStyle name="xl78 3" xfId="722"/>
    <cellStyle name="xl78 4" xfId="723"/>
    <cellStyle name="xl78 5" xfId="724"/>
    <cellStyle name="xl79" xfId="725"/>
    <cellStyle name="xl79 2" xfId="726"/>
    <cellStyle name="xl79 3" xfId="727"/>
    <cellStyle name="xl79 4" xfId="728"/>
    <cellStyle name="xl79 5" xfId="729"/>
    <cellStyle name="xl80" xfId="730"/>
    <cellStyle name="xl80 2" xfId="731"/>
    <cellStyle name="xl80 3" xfId="732"/>
    <cellStyle name="xl80 4" xfId="733"/>
    <cellStyle name="xl80 5" xfId="734"/>
    <cellStyle name="xl81" xfId="735"/>
    <cellStyle name="xl81 2" xfId="736"/>
    <cellStyle name="xl81 3" xfId="737"/>
    <cellStyle name="xl81 4" xfId="738"/>
    <cellStyle name="xl81 5" xfId="739"/>
    <cellStyle name="xl82" xfId="740"/>
    <cellStyle name="xl82 2" xfId="741"/>
    <cellStyle name="xl82 3" xfId="742"/>
    <cellStyle name="xl82 4" xfId="743"/>
    <cellStyle name="xl82 5" xfId="744"/>
    <cellStyle name="xl83" xfId="745"/>
    <cellStyle name="xl83 2" xfId="746"/>
    <cellStyle name="xl83 3" xfId="747"/>
    <cellStyle name="xl83 4" xfId="748"/>
    <cellStyle name="xl83 5" xfId="749"/>
    <cellStyle name="xl84" xfId="750"/>
    <cellStyle name="xl84 2" xfId="751"/>
    <cellStyle name="xl84 3" xfId="752"/>
    <cellStyle name="xl84 4" xfId="753"/>
    <cellStyle name="xl84 5" xfId="754"/>
    <cellStyle name="xl85" xfId="755"/>
    <cellStyle name="xl85 2" xfId="756"/>
    <cellStyle name="xl85 3" xfId="757"/>
    <cellStyle name="xl85 4" xfId="758"/>
    <cellStyle name="xl85 5" xfId="759"/>
    <cellStyle name="xl86" xfId="760"/>
    <cellStyle name="xl86 2" xfId="761"/>
    <cellStyle name="xl86 3" xfId="762"/>
    <cellStyle name="xl86 4" xfId="763"/>
    <cellStyle name="xl86 5" xfId="764"/>
    <cellStyle name="xl87" xfId="765"/>
    <cellStyle name="xl87 2" xfId="766"/>
    <cellStyle name="xl87 3" xfId="767"/>
    <cellStyle name="xl87 4" xfId="768"/>
    <cellStyle name="xl87 5" xfId="769"/>
    <cellStyle name="xl88" xfId="770"/>
    <cellStyle name="xl88 2" xfId="771"/>
    <cellStyle name="xl88 3" xfId="772"/>
    <cellStyle name="xl88 4" xfId="773"/>
    <cellStyle name="xl88 5" xfId="774"/>
    <cellStyle name="xl89" xfId="775"/>
    <cellStyle name="xl89 2" xfId="776"/>
    <cellStyle name="xl89 3" xfId="777"/>
    <cellStyle name="xl89 4" xfId="778"/>
    <cellStyle name="xl89 5" xfId="779"/>
    <cellStyle name="xl90" xfId="780"/>
    <cellStyle name="xl90 2" xfId="781"/>
    <cellStyle name="xl90 3" xfId="782"/>
    <cellStyle name="xl90 4" xfId="783"/>
    <cellStyle name="xl90 5" xfId="784"/>
    <cellStyle name="xl91" xfId="785"/>
    <cellStyle name="xl91 2" xfId="786"/>
    <cellStyle name="xl91 3" xfId="787"/>
    <cellStyle name="xl91 4" xfId="788"/>
    <cellStyle name="xl91 5" xfId="789"/>
    <cellStyle name="xl92" xfId="790"/>
    <cellStyle name="xl92 2" xfId="791"/>
    <cellStyle name="xl92 3" xfId="792"/>
    <cellStyle name="xl92 4" xfId="793"/>
    <cellStyle name="xl92 5" xfId="794"/>
    <cellStyle name="xl93" xfId="795"/>
    <cellStyle name="xl93 2" xfId="796"/>
    <cellStyle name="xl93 3" xfId="797"/>
    <cellStyle name="xl93 4" xfId="798"/>
    <cellStyle name="xl93 5" xfId="799"/>
    <cellStyle name="xl94" xfId="800"/>
    <cellStyle name="xl94 2" xfId="801"/>
    <cellStyle name="xl94 3" xfId="802"/>
    <cellStyle name="xl94 4" xfId="803"/>
    <cellStyle name="xl94 5" xfId="804"/>
    <cellStyle name="xl95" xfId="805"/>
    <cellStyle name="xl95 2" xfId="806"/>
    <cellStyle name="xl95 3" xfId="807"/>
    <cellStyle name="xl95 4" xfId="808"/>
    <cellStyle name="xl95 5" xfId="809"/>
    <cellStyle name="xl96" xfId="810"/>
    <cellStyle name="xl96 2" xfId="811"/>
    <cellStyle name="xl96 3" xfId="812"/>
    <cellStyle name="xl96 4" xfId="813"/>
    <cellStyle name="xl96 5" xfId="814"/>
    <cellStyle name="xl97" xfId="815"/>
    <cellStyle name="xl97 2" xfId="816"/>
    <cellStyle name="xl97 3" xfId="817"/>
    <cellStyle name="xl97 4" xfId="818"/>
    <cellStyle name="xl97 5" xfId="819"/>
    <cellStyle name="xl98" xfId="820"/>
    <cellStyle name="xl98 2" xfId="821"/>
    <cellStyle name="xl98 3" xfId="822"/>
    <cellStyle name="xl98 4" xfId="823"/>
    <cellStyle name="xl98 5" xfId="824"/>
    <cellStyle name="xl99" xfId="825"/>
    <cellStyle name="xl99 2" xfId="826"/>
    <cellStyle name="xl99 3" xfId="827"/>
    <cellStyle name="xl99 4" xfId="828"/>
    <cellStyle name="xl99 5" xfId="829"/>
    <cellStyle name="Денежный 2" xfId="830"/>
    <cellStyle name="Обычный 2" xfId="831"/>
    <cellStyle name="Обычный 3" xfId="8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" sqref="H7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3" width="14.28125" style="1" customWidth="1"/>
    <col min="4" max="4" width="12.28125" style="1" customWidth="1"/>
    <col min="5" max="5" width="8.28125" style="1" customWidth="1"/>
    <col min="6" max="6" width="13.00390625" style="1" customWidth="1"/>
    <col min="7" max="7" width="13.57421875" style="1" customWidth="1"/>
    <col min="8" max="8" width="8.28125" style="1" customWidth="1"/>
    <col min="9" max="16384" width="9.140625" style="1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8.75" customHeight="1">
      <c r="A3" s="3" t="s">
        <v>2</v>
      </c>
      <c r="B3" s="3"/>
      <c r="C3" s="3"/>
      <c r="D3" s="3"/>
      <c r="E3" s="3"/>
      <c r="F3" s="3"/>
      <c r="G3" s="3"/>
      <c r="H3" s="3"/>
    </row>
    <row r="4" ht="15.75" customHeight="1">
      <c r="H4" s="4" t="s">
        <v>3</v>
      </c>
    </row>
    <row r="5" spans="1:8" ht="45" customHeight="1">
      <c r="A5" s="5" t="s">
        <v>4</v>
      </c>
      <c r="B5" s="5" t="s">
        <v>5</v>
      </c>
      <c r="C5" s="6" t="s">
        <v>6</v>
      </c>
      <c r="D5" s="6" t="s">
        <v>7</v>
      </c>
      <c r="E5" s="7" t="s">
        <v>8</v>
      </c>
      <c r="F5" s="6" t="s">
        <v>9</v>
      </c>
      <c r="G5" s="6"/>
      <c r="H5" s="6"/>
    </row>
    <row r="6" spans="1:8" ht="45.75" customHeight="1">
      <c r="A6" s="5"/>
      <c r="B6" s="5"/>
      <c r="C6" s="6"/>
      <c r="D6" s="6"/>
      <c r="E6" s="7"/>
      <c r="F6" s="5" t="s">
        <v>7</v>
      </c>
      <c r="G6" s="5" t="s">
        <v>10</v>
      </c>
      <c r="H6" s="5" t="s">
        <v>11</v>
      </c>
    </row>
    <row r="7" spans="1:8" ht="12.75" customHeight="1">
      <c r="A7" s="8" t="s">
        <v>12</v>
      </c>
      <c r="B7" s="9" t="s">
        <v>13</v>
      </c>
      <c r="C7" s="10">
        <f>C8+C51</f>
        <v>30162355</v>
      </c>
      <c r="D7" s="10">
        <f>D8+D51</f>
        <v>26402635.65</v>
      </c>
      <c r="E7" s="11">
        <f aca="true" t="shared" si="0" ref="E7:E26">D7/C7*100</f>
        <v>87.53506034260255</v>
      </c>
      <c r="F7" s="10">
        <f>F8+F51</f>
        <v>18016571.8</v>
      </c>
      <c r="G7" s="10">
        <f aca="true" t="shared" si="1" ref="G7:G42">D7-F7</f>
        <v>8386063.849999998</v>
      </c>
      <c r="H7" s="11">
        <f aca="true" t="shared" si="2" ref="H7:H19">D7/F7*100</f>
        <v>146.54639041818155</v>
      </c>
    </row>
    <row r="8" spans="1:8" ht="12.75">
      <c r="A8" s="12"/>
      <c r="B8" s="13" t="s">
        <v>14</v>
      </c>
      <c r="C8" s="14">
        <f>C9+C15+C21+C32+C35+C29</f>
        <v>25943546.78</v>
      </c>
      <c r="D8" s="14">
        <f>D9+D15+D21+D32+D35+D29</f>
        <v>22233968.75</v>
      </c>
      <c r="E8" s="15">
        <f t="shared" si="0"/>
        <v>85.70134584350767</v>
      </c>
      <c r="F8" s="14">
        <f>F9+F15+F21+F29+F32+F35</f>
        <v>14262306</v>
      </c>
      <c r="G8" s="14">
        <f t="shared" si="1"/>
        <v>7971662.75</v>
      </c>
      <c r="H8" s="15">
        <f t="shared" si="2"/>
        <v>155.89322477024405</v>
      </c>
    </row>
    <row r="9" spans="1:8" ht="12.75">
      <c r="A9" s="8" t="s">
        <v>15</v>
      </c>
      <c r="B9" s="9" t="s">
        <v>16</v>
      </c>
      <c r="C9" s="10">
        <v>18843574.24</v>
      </c>
      <c r="D9" s="10">
        <v>14940136.73</v>
      </c>
      <c r="E9" s="11">
        <f t="shared" si="0"/>
        <v>79.28504719813708</v>
      </c>
      <c r="F9" s="10">
        <v>9771080.94</v>
      </c>
      <c r="G9" s="10">
        <f t="shared" si="1"/>
        <v>5169055.790000001</v>
      </c>
      <c r="H9" s="11">
        <f t="shared" si="2"/>
        <v>152.9015758004764</v>
      </c>
    </row>
    <row r="10" spans="1:8" ht="12.75">
      <c r="A10" s="16" t="s">
        <v>17</v>
      </c>
      <c r="B10" s="17" t="s">
        <v>18</v>
      </c>
      <c r="C10" s="10">
        <v>18843574.24</v>
      </c>
      <c r="D10" s="10">
        <v>14940136.73</v>
      </c>
      <c r="E10" s="18">
        <f t="shared" si="0"/>
        <v>79.28504719813708</v>
      </c>
      <c r="F10" s="19">
        <v>9771080.94</v>
      </c>
      <c r="G10" s="19">
        <f t="shared" si="1"/>
        <v>5169055.790000001</v>
      </c>
      <c r="H10" s="18">
        <f t="shared" si="2"/>
        <v>152.9015758004764</v>
      </c>
    </row>
    <row r="11" spans="1:8" ht="55.5" customHeight="1">
      <c r="A11" s="20" t="s">
        <v>19</v>
      </c>
      <c r="B11" s="21" t="s">
        <v>20</v>
      </c>
      <c r="C11" s="22">
        <v>18444074.24</v>
      </c>
      <c r="D11" s="22">
        <v>14540797.57</v>
      </c>
      <c r="E11" s="23">
        <f t="shared" si="0"/>
        <v>78.83723184362981</v>
      </c>
      <c r="F11" s="22">
        <v>9201581</v>
      </c>
      <c r="G11" s="22">
        <f t="shared" si="1"/>
        <v>5339216.57</v>
      </c>
      <c r="H11" s="23">
        <f t="shared" si="2"/>
        <v>158.02499124878648</v>
      </c>
    </row>
    <row r="12" spans="1:8" ht="82.5" customHeight="1">
      <c r="A12" s="20" t="s">
        <v>21</v>
      </c>
      <c r="B12" s="21" t="s">
        <v>22</v>
      </c>
      <c r="C12" s="22">
        <v>160500</v>
      </c>
      <c r="D12" s="22">
        <v>160411</v>
      </c>
      <c r="E12" s="23">
        <f t="shared" si="0"/>
        <v>99.94454828660436</v>
      </c>
      <c r="F12" s="22">
        <v>102240.75</v>
      </c>
      <c r="G12" s="22">
        <f t="shared" si="1"/>
        <v>58170.25</v>
      </c>
      <c r="H12" s="23">
        <f t="shared" si="2"/>
        <v>156.895367062546</v>
      </c>
    </row>
    <row r="13" spans="1:8" ht="33.75">
      <c r="A13" s="20" t="s">
        <v>23</v>
      </c>
      <c r="B13" s="21" t="s">
        <v>24</v>
      </c>
      <c r="C13" s="22">
        <v>9000</v>
      </c>
      <c r="D13" s="22">
        <v>8683.71</v>
      </c>
      <c r="E13" s="23">
        <f t="shared" si="0"/>
        <v>96.48566666666666</v>
      </c>
      <c r="F13" s="22">
        <v>217426.69</v>
      </c>
      <c r="G13" s="22">
        <f t="shared" si="1"/>
        <v>-208742.98</v>
      </c>
      <c r="H13" s="23">
        <f t="shared" si="2"/>
        <v>3.9938565040014176</v>
      </c>
    </row>
    <row r="14" spans="1:8" ht="65.25" customHeight="1">
      <c r="A14" s="20" t="s">
        <v>25</v>
      </c>
      <c r="B14" s="21" t="s">
        <v>26</v>
      </c>
      <c r="C14" s="22">
        <v>230000</v>
      </c>
      <c r="D14" s="22">
        <v>230244.45</v>
      </c>
      <c r="E14" s="23">
        <f t="shared" si="0"/>
        <v>100.10628260869565</v>
      </c>
      <c r="F14" s="22">
        <v>249832.5</v>
      </c>
      <c r="G14" s="22">
        <f t="shared" si="1"/>
        <v>-19588.04999999999</v>
      </c>
      <c r="H14" s="23">
        <f t="shared" si="2"/>
        <v>92.15952688301162</v>
      </c>
    </row>
    <row r="15" spans="1:8" ht="36.75" customHeight="1">
      <c r="A15" s="24" t="s">
        <v>27</v>
      </c>
      <c r="B15" s="25" t="s">
        <v>28</v>
      </c>
      <c r="C15" s="26">
        <v>4180000</v>
      </c>
      <c r="D15" s="26">
        <v>4370675.05</v>
      </c>
      <c r="E15" s="11">
        <f t="shared" si="0"/>
        <v>104.56160406698565</v>
      </c>
      <c r="F15" s="26">
        <v>1719875.55</v>
      </c>
      <c r="G15" s="26">
        <f t="shared" si="1"/>
        <v>2650799.5</v>
      </c>
      <c r="H15" s="11">
        <f t="shared" si="2"/>
        <v>254.12740183439433</v>
      </c>
    </row>
    <row r="16" spans="1:8" ht="24">
      <c r="A16" s="27" t="s">
        <v>29</v>
      </c>
      <c r="B16" s="28" t="s">
        <v>30</v>
      </c>
      <c r="C16" s="29">
        <v>4180000</v>
      </c>
      <c r="D16" s="29">
        <v>4370675.05</v>
      </c>
      <c r="E16" s="30">
        <f t="shared" si="0"/>
        <v>104.56160406698565</v>
      </c>
      <c r="F16" s="29">
        <v>1719875.55</v>
      </c>
      <c r="G16" s="29">
        <f t="shared" si="1"/>
        <v>2650799.5</v>
      </c>
      <c r="H16" s="30">
        <f t="shared" si="2"/>
        <v>254.12740183439433</v>
      </c>
    </row>
    <row r="17" spans="1:8" ht="51.75" customHeight="1">
      <c r="A17" s="20" t="s">
        <v>31</v>
      </c>
      <c r="B17" s="21" t="s">
        <v>32</v>
      </c>
      <c r="C17" s="22">
        <v>1670000</v>
      </c>
      <c r="D17" s="22">
        <v>1795907.62</v>
      </c>
      <c r="E17" s="23">
        <f t="shared" si="0"/>
        <v>107.53937844311379</v>
      </c>
      <c r="F17" s="22">
        <v>587955.11</v>
      </c>
      <c r="G17" s="22">
        <f t="shared" si="1"/>
        <v>1207952.5100000002</v>
      </c>
      <c r="H17" s="23">
        <f t="shared" si="2"/>
        <v>305.44978510349205</v>
      </c>
    </row>
    <row r="18" spans="1:8" ht="59.25" customHeight="1">
      <c r="A18" s="20" t="s">
        <v>33</v>
      </c>
      <c r="B18" s="21" t="s">
        <v>34</v>
      </c>
      <c r="C18" s="22">
        <v>18223.12</v>
      </c>
      <c r="D18" s="22">
        <v>18231.44</v>
      </c>
      <c r="E18" s="23">
        <f t="shared" si="0"/>
        <v>100.04565628717805</v>
      </c>
      <c r="F18" s="22">
        <v>8974.86</v>
      </c>
      <c r="G18" s="22">
        <f t="shared" si="1"/>
        <v>9256.579999999998</v>
      </c>
      <c r="H18" s="23">
        <f t="shared" si="2"/>
        <v>203.13899046893206</v>
      </c>
    </row>
    <row r="19" spans="1:8" ht="56.25">
      <c r="A19" s="20" t="s">
        <v>35</v>
      </c>
      <c r="B19" s="21" t="s">
        <v>36</v>
      </c>
      <c r="C19" s="22">
        <v>2839601.67</v>
      </c>
      <c r="D19" s="22">
        <v>2904360.78</v>
      </c>
      <c r="E19" s="23">
        <f t="shared" si="0"/>
        <v>102.28057021814611</v>
      </c>
      <c r="F19" s="22">
        <v>1210029.58</v>
      </c>
      <c r="G19" s="22">
        <f t="shared" si="1"/>
        <v>1694331.1999999997</v>
      </c>
      <c r="H19" s="23">
        <f t="shared" si="2"/>
        <v>240.02394883602759</v>
      </c>
    </row>
    <row r="20" spans="1:8" ht="56.25">
      <c r="A20" s="20" t="s">
        <v>37</v>
      </c>
      <c r="B20" s="21" t="s">
        <v>38</v>
      </c>
      <c r="C20" s="22">
        <v>-347824.79</v>
      </c>
      <c r="D20" s="22">
        <v>-347824.79</v>
      </c>
      <c r="E20" s="23">
        <f t="shared" si="0"/>
        <v>100</v>
      </c>
      <c r="F20" s="22">
        <v>-87084</v>
      </c>
      <c r="G20" s="22">
        <f t="shared" si="1"/>
        <v>-260740.78999999998</v>
      </c>
      <c r="H20" s="23"/>
    </row>
    <row r="21" spans="1:8" ht="12.75">
      <c r="A21" s="8" t="s">
        <v>39</v>
      </c>
      <c r="B21" s="31" t="s">
        <v>40</v>
      </c>
      <c r="C21" s="10">
        <v>1531182.87</v>
      </c>
      <c r="D21" s="10">
        <v>1535017.95</v>
      </c>
      <c r="E21" s="11">
        <f t="shared" si="0"/>
        <v>100.25046518447532</v>
      </c>
      <c r="F21" s="10">
        <v>1726610.02</v>
      </c>
      <c r="G21" s="10">
        <f t="shared" si="1"/>
        <v>-191592.07000000007</v>
      </c>
      <c r="H21" s="11">
        <f aca="true" t="shared" si="3" ref="H21:H23">D21/F21*100</f>
        <v>88.90357012986638</v>
      </c>
    </row>
    <row r="22" spans="1:8" ht="16.5" customHeight="1">
      <c r="A22" s="32" t="s">
        <v>41</v>
      </c>
      <c r="B22" s="33" t="s">
        <v>42</v>
      </c>
      <c r="C22" s="19">
        <v>1384682.87</v>
      </c>
      <c r="D22" s="19">
        <v>1388916.43</v>
      </c>
      <c r="E22" s="34">
        <f t="shared" si="0"/>
        <v>100.30574220940566</v>
      </c>
      <c r="F22" s="19">
        <v>1438711.35</v>
      </c>
      <c r="G22" s="19">
        <f t="shared" si="1"/>
        <v>-49794.92000000016</v>
      </c>
      <c r="H22" s="34">
        <f t="shared" si="3"/>
        <v>96.53892214028895</v>
      </c>
    </row>
    <row r="23" spans="1:9" ht="15" customHeight="1">
      <c r="A23" s="20" t="s">
        <v>43</v>
      </c>
      <c r="B23" s="35" t="s">
        <v>44</v>
      </c>
      <c r="C23" s="22">
        <v>1385000</v>
      </c>
      <c r="D23" s="22">
        <v>1389233.56</v>
      </c>
      <c r="E23" s="23">
        <f t="shared" si="0"/>
        <v>100.30567220216606</v>
      </c>
      <c r="F23" s="22">
        <v>1437869.52</v>
      </c>
      <c r="G23" s="22">
        <f t="shared" si="1"/>
        <v>-48635.95999999996</v>
      </c>
      <c r="H23" s="23">
        <f t="shared" si="3"/>
        <v>96.61749836661117</v>
      </c>
      <c r="I23" s="36"/>
    </row>
    <row r="24" spans="1:8" ht="24" customHeight="1">
      <c r="A24" s="37" t="s">
        <v>45</v>
      </c>
      <c r="B24" s="38" t="s">
        <v>46</v>
      </c>
      <c r="C24" s="22">
        <v>-317.13</v>
      </c>
      <c r="D24" s="22">
        <v>-317.13</v>
      </c>
      <c r="E24" s="39">
        <f t="shared" si="0"/>
        <v>100</v>
      </c>
      <c r="F24" s="22">
        <v>841.83</v>
      </c>
      <c r="G24" s="22">
        <f t="shared" si="1"/>
        <v>-1158.96</v>
      </c>
      <c r="H24" s="18"/>
    </row>
    <row r="25" spans="1:8" ht="12.75">
      <c r="A25" s="32" t="s">
        <v>47</v>
      </c>
      <c r="B25" s="17" t="s">
        <v>48</v>
      </c>
      <c r="C25" s="19">
        <v>70000</v>
      </c>
      <c r="D25" s="19">
        <v>69605.62</v>
      </c>
      <c r="E25" s="34">
        <f t="shared" si="0"/>
        <v>99.4366</v>
      </c>
      <c r="F25" s="19">
        <v>254407.72</v>
      </c>
      <c r="G25" s="22">
        <f t="shared" si="1"/>
        <v>-184802.1</v>
      </c>
      <c r="H25" s="34">
        <f aca="true" t="shared" si="4" ref="H25:H38">D25/F25*100</f>
        <v>27.35986942534605</v>
      </c>
    </row>
    <row r="26" spans="1:9" ht="12.75">
      <c r="A26" s="20" t="s">
        <v>49</v>
      </c>
      <c r="B26" s="21" t="s">
        <v>48</v>
      </c>
      <c r="C26" s="22">
        <v>70000</v>
      </c>
      <c r="D26" s="22">
        <v>69605.62</v>
      </c>
      <c r="E26" s="23">
        <f t="shared" si="0"/>
        <v>99.4366</v>
      </c>
      <c r="F26" s="22">
        <v>254407.72</v>
      </c>
      <c r="G26" s="22">
        <f t="shared" si="1"/>
        <v>-184802.1</v>
      </c>
      <c r="H26" s="23">
        <f t="shared" si="4"/>
        <v>27.35986942534605</v>
      </c>
      <c r="I26" s="36"/>
    </row>
    <row r="27" spans="1:9" ht="24">
      <c r="A27" s="32" t="s">
        <v>50</v>
      </c>
      <c r="B27" s="17" t="s">
        <v>51</v>
      </c>
      <c r="C27" s="19">
        <v>76500</v>
      </c>
      <c r="D27" s="19">
        <v>76495.9</v>
      </c>
      <c r="E27" s="19">
        <v>100</v>
      </c>
      <c r="F27" s="19">
        <v>33490.95</v>
      </c>
      <c r="G27" s="19">
        <f t="shared" si="1"/>
        <v>43004.95</v>
      </c>
      <c r="H27" s="19">
        <f t="shared" si="4"/>
        <v>228.40767431201562</v>
      </c>
      <c r="I27" s="36"/>
    </row>
    <row r="28" spans="1:9" ht="24.75" customHeight="1">
      <c r="A28" s="40" t="s">
        <v>52</v>
      </c>
      <c r="B28" s="21" t="s">
        <v>53</v>
      </c>
      <c r="C28" s="22">
        <v>76500</v>
      </c>
      <c r="D28" s="22">
        <v>76495.9</v>
      </c>
      <c r="E28" s="23">
        <f aca="true" t="shared" si="5" ref="E28:E36">D28/C28*100</f>
        <v>99.99464052287581</v>
      </c>
      <c r="F28" s="22">
        <v>33490.95</v>
      </c>
      <c r="G28" s="22">
        <f t="shared" si="1"/>
        <v>43004.95</v>
      </c>
      <c r="H28" s="23">
        <f t="shared" si="4"/>
        <v>228.40767431201562</v>
      </c>
      <c r="I28" s="36"/>
    </row>
    <row r="29" spans="1:9" ht="21.75">
      <c r="A29" s="41" t="s">
        <v>54</v>
      </c>
      <c r="B29" s="42" t="s">
        <v>55</v>
      </c>
      <c r="C29" s="43">
        <v>1093000</v>
      </c>
      <c r="D29" s="43">
        <v>1092995.7</v>
      </c>
      <c r="E29" s="44">
        <f t="shared" si="5"/>
        <v>99.99960658737419</v>
      </c>
      <c r="F29" s="43">
        <v>713491</v>
      </c>
      <c r="G29" s="43">
        <f t="shared" si="1"/>
        <v>379504.69999999995</v>
      </c>
      <c r="H29" s="44">
        <f t="shared" si="4"/>
        <v>153.1898370126603</v>
      </c>
      <c r="I29" s="36"/>
    </row>
    <row r="30" spans="1:9" ht="12.75">
      <c r="A30" s="40" t="s">
        <v>56</v>
      </c>
      <c r="B30" s="21" t="s">
        <v>57</v>
      </c>
      <c r="C30" s="22">
        <v>1093000</v>
      </c>
      <c r="D30" s="22">
        <v>1092995.7</v>
      </c>
      <c r="E30" s="23">
        <f t="shared" si="5"/>
        <v>99.99960658737419</v>
      </c>
      <c r="F30" s="22">
        <v>713491</v>
      </c>
      <c r="G30" s="22">
        <f t="shared" si="1"/>
        <v>379504.69999999995</v>
      </c>
      <c r="H30" s="23">
        <f t="shared" si="4"/>
        <v>153.1898370126603</v>
      </c>
      <c r="I30" s="36"/>
    </row>
    <row r="31" spans="1:9" ht="12.75">
      <c r="A31" s="40" t="s">
        <v>58</v>
      </c>
      <c r="B31" s="21" t="s">
        <v>59</v>
      </c>
      <c r="C31" s="22">
        <v>1093000</v>
      </c>
      <c r="D31" s="22">
        <v>1092995.7</v>
      </c>
      <c r="E31" s="23">
        <f t="shared" si="5"/>
        <v>99.99960658737419</v>
      </c>
      <c r="F31" s="22">
        <v>713491</v>
      </c>
      <c r="G31" s="22">
        <f t="shared" si="1"/>
        <v>379504.69999999995</v>
      </c>
      <c r="H31" s="23">
        <f t="shared" si="4"/>
        <v>153.1898370126603</v>
      </c>
      <c r="I31" s="36"/>
    </row>
    <row r="32" spans="1:8" ht="12.75">
      <c r="A32" s="8" t="s">
        <v>60</v>
      </c>
      <c r="B32" s="31" t="s">
        <v>61</v>
      </c>
      <c r="C32" s="10">
        <v>212000</v>
      </c>
      <c r="D32" s="10">
        <v>211353.65</v>
      </c>
      <c r="E32" s="10">
        <f t="shared" si="5"/>
        <v>99.6951179245283</v>
      </c>
      <c r="F32" s="10">
        <v>247011.15</v>
      </c>
      <c r="G32" s="10">
        <f t="shared" si="1"/>
        <v>-35657.5</v>
      </c>
      <c r="H32" s="11">
        <f t="shared" si="4"/>
        <v>85.56441682895691</v>
      </c>
    </row>
    <row r="33" spans="1:8" ht="24">
      <c r="A33" s="16" t="s">
        <v>62</v>
      </c>
      <c r="B33" s="45" t="s">
        <v>63</v>
      </c>
      <c r="C33" s="19">
        <v>212000</v>
      </c>
      <c r="D33" s="19">
        <v>211353.65</v>
      </c>
      <c r="E33" s="18">
        <f t="shared" si="5"/>
        <v>99.6951179245283</v>
      </c>
      <c r="F33" s="19">
        <v>247011.15</v>
      </c>
      <c r="G33" s="19">
        <f t="shared" si="1"/>
        <v>-35657.5</v>
      </c>
      <c r="H33" s="18">
        <f t="shared" si="4"/>
        <v>85.56441682895691</v>
      </c>
    </row>
    <row r="34" spans="1:8" ht="33.75">
      <c r="A34" s="40" t="s">
        <v>64</v>
      </c>
      <c r="B34" s="21" t="s">
        <v>65</v>
      </c>
      <c r="C34" s="22">
        <v>212000</v>
      </c>
      <c r="D34" s="22">
        <v>211353.65</v>
      </c>
      <c r="E34" s="23">
        <f t="shared" si="5"/>
        <v>99.6951179245283</v>
      </c>
      <c r="F34" s="22">
        <v>247011.15</v>
      </c>
      <c r="G34" s="22">
        <f t="shared" si="1"/>
        <v>-35657.5</v>
      </c>
      <c r="H34" s="23">
        <f t="shared" si="4"/>
        <v>85.56441682895691</v>
      </c>
    </row>
    <row r="35" spans="1:8" ht="38.25">
      <c r="A35" s="8" t="s">
        <v>66</v>
      </c>
      <c r="B35" s="46" t="s">
        <v>67</v>
      </c>
      <c r="C35" s="10">
        <v>83789.67</v>
      </c>
      <c r="D35" s="10">
        <v>83789.67</v>
      </c>
      <c r="E35" s="11">
        <f t="shared" si="5"/>
        <v>100</v>
      </c>
      <c r="F35" s="10">
        <v>84237.34</v>
      </c>
      <c r="G35" s="10">
        <f t="shared" si="1"/>
        <v>-447.66999999999825</v>
      </c>
      <c r="H35" s="11">
        <f t="shared" si="4"/>
        <v>99.46856109179136</v>
      </c>
    </row>
    <row r="36" spans="1:8" ht="21" customHeight="1">
      <c r="A36" s="16" t="s">
        <v>68</v>
      </c>
      <c r="B36" s="47" t="s">
        <v>69</v>
      </c>
      <c r="C36" s="48">
        <v>2558.41</v>
      </c>
      <c r="D36" s="48">
        <v>2558.41</v>
      </c>
      <c r="E36" s="18">
        <f t="shared" si="5"/>
        <v>100</v>
      </c>
      <c r="F36" s="48">
        <v>2570.89</v>
      </c>
      <c r="G36" s="48">
        <f t="shared" si="1"/>
        <v>-12.480000000000018</v>
      </c>
      <c r="H36" s="30">
        <f t="shared" si="4"/>
        <v>99.51456499500173</v>
      </c>
    </row>
    <row r="37" spans="1:8" ht="32.25" customHeight="1">
      <c r="A37" s="40" t="s">
        <v>70</v>
      </c>
      <c r="B37" s="49" t="s">
        <v>71</v>
      </c>
      <c r="C37" s="22">
        <v>2558.41</v>
      </c>
      <c r="D37" s="22">
        <v>2558.41</v>
      </c>
      <c r="E37" s="39">
        <v>100</v>
      </c>
      <c r="F37" s="22">
        <v>2570.89</v>
      </c>
      <c r="G37" s="22">
        <f t="shared" si="1"/>
        <v>-12.480000000000018</v>
      </c>
      <c r="H37" s="30">
        <f t="shared" si="4"/>
        <v>99.51456499500173</v>
      </c>
    </row>
    <row r="38" spans="1:8" ht="14.25" customHeight="1">
      <c r="A38" s="50" t="s">
        <v>72</v>
      </c>
      <c r="B38" s="49" t="s">
        <v>73</v>
      </c>
      <c r="C38" s="22">
        <v>0</v>
      </c>
      <c r="D38" s="22">
        <v>0</v>
      </c>
      <c r="E38" s="39">
        <v>0</v>
      </c>
      <c r="F38" s="22">
        <v>38.94</v>
      </c>
      <c r="G38" s="22">
        <f t="shared" si="1"/>
        <v>-38.94</v>
      </c>
      <c r="H38" s="30">
        <f t="shared" si="4"/>
        <v>0</v>
      </c>
    </row>
    <row r="39" spans="1:8" ht="12.75" customHeight="1">
      <c r="A39" s="50" t="s">
        <v>74</v>
      </c>
      <c r="B39" s="49" t="s">
        <v>75</v>
      </c>
      <c r="C39" s="22">
        <v>0</v>
      </c>
      <c r="D39" s="22">
        <v>0</v>
      </c>
      <c r="E39" s="39">
        <v>0</v>
      </c>
      <c r="F39" s="22">
        <v>38.94</v>
      </c>
      <c r="G39" s="22">
        <f t="shared" si="1"/>
        <v>-38.94</v>
      </c>
      <c r="H39" s="30">
        <v>0</v>
      </c>
    </row>
    <row r="40" spans="1:8" ht="13.5" customHeight="1">
      <c r="A40" s="50" t="s">
        <v>76</v>
      </c>
      <c r="B40" s="49" t="s">
        <v>77</v>
      </c>
      <c r="C40" s="22">
        <v>0</v>
      </c>
      <c r="D40" s="22">
        <v>0</v>
      </c>
      <c r="E40" s="39">
        <v>0</v>
      </c>
      <c r="F40" s="22">
        <v>38.94</v>
      </c>
      <c r="G40" s="22">
        <f t="shared" si="1"/>
        <v>-38.94</v>
      </c>
      <c r="H40" s="30">
        <v>0</v>
      </c>
    </row>
    <row r="41" spans="1:8" ht="23.25" customHeight="1">
      <c r="A41" s="50" t="s">
        <v>78</v>
      </c>
      <c r="B41" s="49" t="s">
        <v>79</v>
      </c>
      <c r="C41" s="22">
        <v>0</v>
      </c>
      <c r="D41" s="22">
        <v>0</v>
      </c>
      <c r="E41" s="39">
        <v>0</v>
      </c>
      <c r="F41" s="22">
        <v>38.94</v>
      </c>
      <c r="G41" s="22">
        <f t="shared" si="1"/>
        <v>-38.94</v>
      </c>
      <c r="H41" s="30">
        <v>0</v>
      </c>
    </row>
    <row r="42" spans="1:8" ht="18" customHeight="1">
      <c r="A42" s="51" t="s">
        <v>80</v>
      </c>
      <c r="B42" s="52" t="s">
        <v>81</v>
      </c>
      <c r="C42" s="19">
        <v>70399.06</v>
      </c>
      <c r="D42" s="19">
        <v>70399.06</v>
      </c>
      <c r="E42" s="18">
        <v>100</v>
      </c>
      <c r="F42" s="19">
        <v>70742.47</v>
      </c>
      <c r="G42" s="19">
        <f t="shared" si="1"/>
        <v>-343.4100000000035</v>
      </c>
      <c r="H42" s="18">
        <f>D42/F42*100</f>
        <v>99.5145631754164</v>
      </c>
    </row>
    <row r="43" spans="1:8" ht="18" customHeight="1" hidden="1">
      <c r="A43" s="51"/>
      <c r="B43" s="52"/>
      <c r="C43" s="19"/>
      <c r="D43" s="19"/>
      <c r="E43" s="18"/>
      <c r="F43" s="19"/>
      <c r="G43" s="19"/>
      <c r="H43" s="18"/>
    </row>
    <row r="44" spans="1:8" ht="18.75" customHeight="1">
      <c r="A44" s="53" t="s">
        <v>82</v>
      </c>
      <c r="B44" s="54" t="s">
        <v>83</v>
      </c>
      <c r="C44" s="48">
        <v>70399.06</v>
      </c>
      <c r="D44" s="48">
        <v>70399.06</v>
      </c>
      <c r="E44" s="18">
        <v>100</v>
      </c>
      <c r="F44" s="48">
        <v>70742.47</v>
      </c>
      <c r="G44" s="48">
        <f aca="true" t="shared" si="6" ref="G44:G118">D44-F44</f>
        <v>-343.4100000000035</v>
      </c>
      <c r="H44" s="18">
        <f aca="true" t="shared" si="7" ref="H44:H72">D44/F44*100</f>
        <v>99.5145631754164</v>
      </c>
    </row>
    <row r="45" spans="1:8" ht="21.75" customHeight="1">
      <c r="A45" s="55" t="s">
        <v>84</v>
      </c>
      <c r="B45" s="56" t="s">
        <v>85</v>
      </c>
      <c r="C45" s="22">
        <v>70399.06</v>
      </c>
      <c r="D45" s="22">
        <v>70399.06</v>
      </c>
      <c r="E45" s="23">
        <v>100</v>
      </c>
      <c r="F45" s="22">
        <v>70742.47</v>
      </c>
      <c r="G45" s="22">
        <f t="shared" si="6"/>
        <v>-343.4100000000035</v>
      </c>
      <c r="H45" s="23">
        <f t="shared" si="7"/>
        <v>99.5145631754164</v>
      </c>
    </row>
    <row r="46" spans="1:8" ht="24.75" customHeight="1">
      <c r="A46" s="51" t="s">
        <v>86</v>
      </c>
      <c r="B46" s="52" t="s">
        <v>87</v>
      </c>
      <c r="C46" s="19">
        <v>448.96</v>
      </c>
      <c r="D46" s="19">
        <v>448.96</v>
      </c>
      <c r="E46" s="18">
        <v>100</v>
      </c>
      <c r="F46" s="19">
        <v>451.15</v>
      </c>
      <c r="G46" s="19">
        <f t="shared" si="6"/>
        <v>-2.1899999999999977</v>
      </c>
      <c r="H46" s="18">
        <f t="shared" si="7"/>
        <v>99.51457386678489</v>
      </c>
    </row>
    <row r="47" spans="1:8" ht="21.75" customHeight="1">
      <c r="A47" s="55" t="s">
        <v>88</v>
      </c>
      <c r="B47" s="56" t="s">
        <v>89</v>
      </c>
      <c r="C47" s="22">
        <v>448.96</v>
      </c>
      <c r="D47" s="22">
        <v>448.96</v>
      </c>
      <c r="E47" s="23">
        <v>100</v>
      </c>
      <c r="F47" s="22">
        <v>451.15</v>
      </c>
      <c r="G47" s="22">
        <f t="shared" si="6"/>
        <v>-2.1899999999999977</v>
      </c>
      <c r="H47" s="23">
        <f t="shared" si="7"/>
        <v>99.51457386678489</v>
      </c>
    </row>
    <row r="48" spans="1:8" ht="20.25" customHeight="1">
      <c r="A48" s="51" t="s">
        <v>90</v>
      </c>
      <c r="B48" s="52" t="s">
        <v>91</v>
      </c>
      <c r="C48" s="19">
        <v>10383.24</v>
      </c>
      <c r="D48" s="19">
        <v>10383.24</v>
      </c>
      <c r="E48" s="18">
        <v>100</v>
      </c>
      <c r="F48" s="19">
        <v>10433.89</v>
      </c>
      <c r="G48" s="19">
        <f t="shared" si="6"/>
        <v>-50.649999999999636</v>
      </c>
      <c r="H48" s="34">
        <f t="shared" si="7"/>
        <v>99.51456264154596</v>
      </c>
    </row>
    <row r="49" spans="1:8" ht="15" customHeight="1">
      <c r="A49" s="53" t="s">
        <v>92</v>
      </c>
      <c r="B49" s="54" t="s">
        <v>93</v>
      </c>
      <c r="C49" s="48">
        <v>10383.24</v>
      </c>
      <c r="D49" s="48">
        <v>10383.24</v>
      </c>
      <c r="E49" s="18">
        <v>100</v>
      </c>
      <c r="F49" s="48">
        <v>10433.89</v>
      </c>
      <c r="G49" s="48">
        <f t="shared" si="6"/>
        <v>-50.649999999999636</v>
      </c>
      <c r="H49" s="30">
        <f t="shared" si="7"/>
        <v>99.51456264154596</v>
      </c>
    </row>
    <row r="50" spans="1:8" ht="23.25" customHeight="1">
      <c r="A50" s="55" t="s">
        <v>94</v>
      </c>
      <c r="B50" s="56" t="s">
        <v>95</v>
      </c>
      <c r="C50" s="22">
        <v>10383.24</v>
      </c>
      <c r="D50" s="22">
        <v>10383.24</v>
      </c>
      <c r="E50" s="39">
        <v>100</v>
      </c>
      <c r="F50" s="22">
        <v>10433.89</v>
      </c>
      <c r="G50" s="22">
        <f t="shared" si="6"/>
        <v>-50.649999999999636</v>
      </c>
      <c r="H50" s="23">
        <f t="shared" si="7"/>
        <v>99.51456264154596</v>
      </c>
    </row>
    <row r="51" spans="1:8" ht="12.75">
      <c r="A51" s="57"/>
      <c r="B51" s="13" t="s">
        <v>96</v>
      </c>
      <c r="C51" s="58">
        <f>C52+C59+C65+C72+C82</f>
        <v>4218808.22</v>
      </c>
      <c r="D51" s="58">
        <f>D52+D59+D65+D72+D82</f>
        <v>4168666.9000000004</v>
      </c>
      <c r="E51" s="15">
        <f aca="true" t="shared" si="8" ref="E51:E69">D51/C51*100</f>
        <v>98.81148140931613</v>
      </c>
      <c r="F51" s="58">
        <f>F52+F59+F65+F72+F82+F96</f>
        <v>3754265.8</v>
      </c>
      <c r="G51" s="58">
        <f t="shared" si="6"/>
        <v>414401.10000000056</v>
      </c>
      <c r="H51" s="15">
        <f t="shared" si="7"/>
        <v>111.03813960109059</v>
      </c>
    </row>
    <row r="52" spans="1:8" ht="38.25">
      <c r="A52" s="8" t="s">
        <v>97</v>
      </c>
      <c r="B52" s="59" t="s">
        <v>98</v>
      </c>
      <c r="C52" s="10">
        <v>2065000</v>
      </c>
      <c r="D52" s="10">
        <v>2036395.92</v>
      </c>
      <c r="E52" s="11">
        <f t="shared" si="8"/>
        <v>98.61481452784503</v>
      </c>
      <c r="F52" s="10">
        <v>2176430.13</v>
      </c>
      <c r="G52" s="10">
        <f t="shared" si="6"/>
        <v>-140034.20999999996</v>
      </c>
      <c r="H52" s="11">
        <f t="shared" si="7"/>
        <v>93.56587615335026</v>
      </c>
    </row>
    <row r="53" spans="1:8" ht="60">
      <c r="A53" s="16" t="s">
        <v>99</v>
      </c>
      <c r="B53" s="28" t="s">
        <v>100</v>
      </c>
      <c r="C53" s="19">
        <v>2065000</v>
      </c>
      <c r="D53" s="19">
        <v>2036395.92</v>
      </c>
      <c r="E53" s="18">
        <f t="shared" si="8"/>
        <v>98.61481452784503</v>
      </c>
      <c r="F53" s="19">
        <v>2176430.13</v>
      </c>
      <c r="G53" s="19">
        <f t="shared" si="6"/>
        <v>-140034.20999999996</v>
      </c>
      <c r="H53" s="18">
        <f t="shared" si="7"/>
        <v>93.56587615335026</v>
      </c>
    </row>
    <row r="54" spans="1:8" ht="45">
      <c r="A54" s="60" t="s">
        <v>101</v>
      </c>
      <c r="B54" s="61" t="s">
        <v>102</v>
      </c>
      <c r="C54" s="48">
        <v>1805000</v>
      </c>
      <c r="D54" s="48">
        <v>1778907.66</v>
      </c>
      <c r="E54" s="30">
        <f t="shared" si="8"/>
        <v>98.5544409972299</v>
      </c>
      <c r="F54" s="48">
        <v>1910718.42</v>
      </c>
      <c r="G54" s="48">
        <f t="shared" si="6"/>
        <v>-131810.76</v>
      </c>
      <c r="H54" s="30">
        <f t="shared" si="7"/>
        <v>93.10150786111122</v>
      </c>
    </row>
    <row r="55" spans="1:8" ht="58.5" customHeight="1">
      <c r="A55" s="60" t="s">
        <v>103</v>
      </c>
      <c r="B55" s="62" t="s">
        <v>104</v>
      </c>
      <c r="C55" s="48">
        <v>1255000</v>
      </c>
      <c r="D55" s="48">
        <v>1243297.2</v>
      </c>
      <c r="E55" s="30">
        <f t="shared" si="8"/>
        <v>99.06750597609562</v>
      </c>
      <c r="F55" s="48">
        <v>1342931.81</v>
      </c>
      <c r="G55" s="48">
        <f t="shared" si="6"/>
        <v>-99634.6100000001</v>
      </c>
      <c r="H55" s="30">
        <f t="shared" si="7"/>
        <v>92.58081391340338</v>
      </c>
    </row>
    <row r="56" spans="1:8" ht="60" customHeight="1">
      <c r="A56" s="40" t="s">
        <v>105</v>
      </c>
      <c r="B56" s="21" t="s">
        <v>106</v>
      </c>
      <c r="C56" s="22">
        <v>550000</v>
      </c>
      <c r="D56" s="22">
        <v>535610.46</v>
      </c>
      <c r="E56" s="23">
        <f t="shared" si="8"/>
        <v>97.38372</v>
      </c>
      <c r="F56" s="22">
        <v>567786.61</v>
      </c>
      <c r="G56" s="22">
        <f t="shared" si="6"/>
        <v>-32176.150000000023</v>
      </c>
      <c r="H56" s="23">
        <f t="shared" si="7"/>
        <v>94.33305586406836</v>
      </c>
    </row>
    <row r="57" spans="1:8" ht="60">
      <c r="A57" s="16" t="s">
        <v>107</v>
      </c>
      <c r="B57" s="28" t="s">
        <v>108</v>
      </c>
      <c r="C57" s="19">
        <v>260000</v>
      </c>
      <c r="D57" s="19">
        <v>257488.26</v>
      </c>
      <c r="E57" s="34">
        <f t="shared" si="8"/>
        <v>99.03394615384616</v>
      </c>
      <c r="F57" s="19">
        <v>265711.71</v>
      </c>
      <c r="G57" s="19">
        <f t="shared" si="6"/>
        <v>-8223.450000000012</v>
      </c>
      <c r="H57" s="34">
        <f t="shared" si="7"/>
        <v>96.90512322546869</v>
      </c>
    </row>
    <row r="58" spans="1:8" ht="45">
      <c r="A58" s="40" t="s">
        <v>109</v>
      </c>
      <c r="B58" s="21" t="s">
        <v>110</v>
      </c>
      <c r="C58" s="22">
        <v>260000</v>
      </c>
      <c r="D58" s="22">
        <v>257488.26</v>
      </c>
      <c r="E58" s="18">
        <f t="shared" si="8"/>
        <v>99.03394615384616</v>
      </c>
      <c r="F58" s="22">
        <v>265711.71</v>
      </c>
      <c r="G58" s="22">
        <f t="shared" si="6"/>
        <v>-8223.450000000012</v>
      </c>
      <c r="H58" s="18">
        <f t="shared" si="7"/>
        <v>96.90512322546869</v>
      </c>
    </row>
    <row r="59" spans="1:8" ht="27" customHeight="1">
      <c r="A59" s="8" t="s">
        <v>111</v>
      </c>
      <c r="B59" s="59" t="s">
        <v>112</v>
      </c>
      <c r="C59" s="10">
        <v>96015</v>
      </c>
      <c r="D59" s="10">
        <v>94320.58</v>
      </c>
      <c r="E59" s="11">
        <f t="shared" si="8"/>
        <v>98.23525490808727</v>
      </c>
      <c r="F59" s="10">
        <v>67482.14</v>
      </c>
      <c r="G59" s="10">
        <f t="shared" si="6"/>
        <v>26838.440000000002</v>
      </c>
      <c r="H59" s="11">
        <f t="shared" si="7"/>
        <v>139.77117501015826</v>
      </c>
    </row>
    <row r="60" spans="1:8" ht="12.75">
      <c r="A60" s="16" t="s">
        <v>113</v>
      </c>
      <c r="B60" s="45" t="s">
        <v>114</v>
      </c>
      <c r="C60" s="19">
        <v>96015</v>
      </c>
      <c r="D60" s="19">
        <v>94320.58</v>
      </c>
      <c r="E60" s="18">
        <f t="shared" si="8"/>
        <v>98.23525490808727</v>
      </c>
      <c r="F60" s="19">
        <v>67482.14</v>
      </c>
      <c r="G60" s="19">
        <f t="shared" si="6"/>
        <v>26838.440000000002</v>
      </c>
      <c r="H60" s="18">
        <f t="shared" si="7"/>
        <v>139.77117501015826</v>
      </c>
    </row>
    <row r="61" spans="1:8" ht="22.5">
      <c r="A61" s="20" t="s">
        <v>115</v>
      </c>
      <c r="B61" s="21" t="s">
        <v>116</v>
      </c>
      <c r="C61" s="22">
        <v>11000</v>
      </c>
      <c r="D61" s="22">
        <v>10588.15</v>
      </c>
      <c r="E61" s="23">
        <f t="shared" si="8"/>
        <v>96.25590909090909</v>
      </c>
      <c r="F61" s="22">
        <v>3509.6</v>
      </c>
      <c r="G61" s="22">
        <f t="shared" si="6"/>
        <v>7078.549999999999</v>
      </c>
      <c r="H61" s="23">
        <f t="shared" si="7"/>
        <v>301.69107590608616</v>
      </c>
    </row>
    <row r="62" spans="1:8" ht="22.5">
      <c r="A62" s="20" t="s">
        <v>117</v>
      </c>
      <c r="B62" s="21" t="s">
        <v>118</v>
      </c>
      <c r="C62" s="22">
        <v>15</v>
      </c>
      <c r="D62" s="22">
        <v>12.8</v>
      </c>
      <c r="E62" s="23">
        <f t="shared" si="8"/>
        <v>85.33333333333334</v>
      </c>
      <c r="F62" s="22">
        <v>225</v>
      </c>
      <c r="G62" s="22">
        <f t="shared" si="6"/>
        <v>-212.2</v>
      </c>
      <c r="H62" s="23">
        <f t="shared" si="7"/>
        <v>5.688888888888889</v>
      </c>
    </row>
    <row r="63" spans="1:8" ht="12.75">
      <c r="A63" s="63" t="s">
        <v>119</v>
      </c>
      <c r="B63" s="64" t="s">
        <v>120</v>
      </c>
      <c r="C63" s="22">
        <v>18000</v>
      </c>
      <c r="D63" s="22">
        <v>17195.21</v>
      </c>
      <c r="E63" s="23">
        <f t="shared" si="8"/>
        <v>95.52894444444445</v>
      </c>
      <c r="F63" s="22">
        <v>32328.24</v>
      </c>
      <c r="G63" s="22">
        <f t="shared" si="6"/>
        <v>-15133.030000000002</v>
      </c>
      <c r="H63" s="23">
        <f t="shared" si="7"/>
        <v>53.18944056342071</v>
      </c>
    </row>
    <row r="64" spans="1:8" ht="12.75">
      <c r="A64" s="20" t="s">
        <v>121</v>
      </c>
      <c r="B64" s="21" t="s">
        <v>122</v>
      </c>
      <c r="C64" s="22">
        <v>67000</v>
      </c>
      <c r="D64" s="22">
        <v>66524.42</v>
      </c>
      <c r="E64" s="23">
        <f t="shared" si="8"/>
        <v>99.2901791044776</v>
      </c>
      <c r="F64" s="22">
        <v>31419.3</v>
      </c>
      <c r="G64" s="22">
        <f t="shared" si="6"/>
        <v>35105.119999999995</v>
      </c>
      <c r="H64" s="23">
        <f t="shared" si="7"/>
        <v>211.73106975648724</v>
      </c>
    </row>
    <row r="65" spans="1:8" ht="25.5">
      <c r="A65" s="24" t="s">
        <v>123</v>
      </c>
      <c r="B65" s="25" t="s">
        <v>124</v>
      </c>
      <c r="C65" s="10">
        <v>949690.72</v>
      </c>
      <c r="D65" s="10">
        <v>947764.7</v>
      </c>
      <c r="E65" s="11">
        <f t="shared" si="8"/>
        <v>99.79719502787181</v>
      </c>
      <c r="F65" s="10">
        <v>832588.32</v>
      </c>
      <c r="G65" s="10">
        <f t="shared" si="6"/>
        <v>115176.38</v>
      </c>
      <c r="H65" s="11">
        <f t="shared" si="7"/>
        <v>113.83353299983838</v>
      </c>
    </row>
    <row r="66" spans="1:8" ht="12.75">
      <c r="A66" s="27" t="s">
        <v>125</v>
      </c>
      <c r="B66" s="28" t="s">
        <v>126</v>
      </c>
      <c r="C66" s="19">
        <v>875000</v>
      </c>
      <c r="D66" s="19">
        <v>873073.98</v>
      </c>
      <c r="E66" s="18">
        <f t="shared" si="8"/>
        <v>99.77988342857142</v>
      </c>
      <c r="F66" s="19">
        <v>821811.32</v>
      </c>
      <c r="G66" s="19">
        <f t="shared" si="6"/>
        <v>51262.66000000003</v>
      </c>
      <c r="H66" s="18">
        <f t="shared" si="7"/>
        <v>106.23776513567616</v>
      </c>
    </row>
    <row r="67" spans="1:8" ht="12.75">
      <c r="A67" s="65" t="s">
        <v>127</v>
      </c>
      <c r="B67" s="61" t="s">
        <v>128</v>
      </c>
      <c r="C67" s="48">
        <v>875000</v>
      </c>
      <c r="D67" s="48">
        <v>873073.98</v>
      </c>
      <c r="E67" s="30">
        <f t="shared" si="8"/>
        <v>99.77988342857142</v>
      </c>
      <c r="F67" s="48">
        <v>821811.32</v>
      </c>
      <c r="G67" s="48">
        <f t="shared" si="6"/>
        <v>51262.66000000003</v>
      </c>
      <c r="H67" s="30">
        <f t="shared" si="7"/>
        <v>106.23776513567616</v>
      </c>
    </row>
    <row r="68" spans="1:8" ht="22.5">
      <c r="A68" s="20" t="s">
        <v>129</v>
      </c>
      <c r="B68" s="21" t="s">
        <v>130</v>
      </c>
      <c r="C68" s="22">
        <v>875000</v>
      </c>
      <c r="D68" s="22">
        <v>873073.98</v>
      </c>
      <c r="E68" s="23">
        <f t="shared" si="8"/>
        <v>99.77988342857142</v>
      </c>
      <c r="F68" s="22">
        <v>821811.32</v>
      </c>
      <c r="G68" s="22">
        <f t="shared" si="6"/>
        <v>51262.66000000003</v>
      </c>
      <c r="H68" s="23">
        <f t="shared" si="7"/>
        <v>106.23776513567616</v>
      </c>
    </row>
    <row r="69" spans="1:8" ht="12.75">
      <c r="A69" s="20" t="s">
        <v>131</v>
      </c>
      <c r="B69" s="21" t="s">
        <v>132</v>
      </c>
      <c r="C69" s="22">
        <v>74690.72</v>
      </c>
      <c r="D69" s="22">
        <v>74690.72</v>
      </c>
      <c r="E69" s="23">
        <f t="shared" si="8"/>
        <v>100</v>
      </c>
      <c r="F69" s="22">
        <v>10777</v>
      </c>
      <c r="G69" s="22">
        <f t="shared" si="6"/>
        <v>63913.72</v>
      </c>
      <c r="H69" s="23">
        <f t="shared" si="7"/>
        <v>693.0566948130277</v>
      </c>
    </row>
    <row r="70" spans="1:8" ht="12.75">
      <c r="A70" s="20" t="s">
        <v>133</v>
      </c>
      <c r="B70" s="21" t="s">
        <v>134</v>
      </c>
      <c r="C70" s="22">
        <v>74690.72</v>
      </c>
      <c r="D70" s="22">
        <v>74690.72</v>
      </c>
      <c r="E70" s="23">
        <v>100</v>
      </c>
      <c r="F70" s="22">
        <v>10777</v>
      </c>
      <c r="G70" s="22">
        <f t="shared" si="6"/>
        <v>63913.72</v>
      </c>
      <c r="H70" s="23">
        <f t="shared" si="7"/>
        <v>693.0566948130277</v>
      </c>
    </row>
    <row r="71" spans="1:8" ht="22.5">
      <c r="A71" s="20" t="s">
        <v>135</v>
      </c>
      <c r="B71" s="21" t="s">
        <v>136</v>
      </c>
      <c r="C71" s="22">
        <v>74690.72</v>
      </c>
      <c r="D71" s="22">
        <v>74690.72</v>
      </c>
      <c r="E71" s="23">
        <v>100</v>
      </c>
      <c r="F71" s="22">
        <v>10777</v>
      </c>
      <c r="G71" s="22">
        <f t="shared" si="6"/>
        <v>63913.72</v>
      </c>
      <c r="H71" s="23">
        <f t="shared" si="7"/>
        <v>693.0566948130277</v>
      </c>
    </row>
    <row r="72" spans="1:8" ht="25.5">
      <c r="A72" s="8" t="s">
        <v>137</v>
      </c>
      <c r="B72" s="31" t="s">
        <v>138</v>
      </c>
      <c r="C72" s="10">
        <v>903000</v>
      </c>
      <c r="D72" s="10">
        <v>883583.2</v>
      </c>
      <c r="E72" s="11">
        <f aca="true" t="shared" si="9" ref="E72:E83">D72/C72*100</f>
        <v>97.84974529346621</v>
      </c>
      <c r="F72" s="10">
        <v>523103.86</v>
      </c>
      <c r="G72" s="10">
        <f t="shared" si="6"/>
        <v>360479.33999999997</v>
      </c>
      <c r="H72" s="11">
        <f t="shared" si="7"/>
        <v>168.91161919546914</v>
      </c>
    </row>
    <row r="73" spans="1:8" ht="59.25" customHeight="1">
      <c r="A73" s="16" t="s">
        <v>139</v>
      </c>
      <c r="B73" s="28" t="s">
        <v>140</v>
      </c>
      <c r="C73" s="19">
        <v>70000</v>
      </c>
      <c r="D73" s="19">
        <v>68220.5</v>
      </c>
      <c r="E73" s="18">
        <f t="shared" si="9"/>
        <v>97.45785714285714</v>
      </c>
      <c r="F73" s="19">
        <v>0</v>
      </c>
      <c r="G73" s="19">
        <f t="shared" si="6"/>
        <v>68220.5</v>
      </c>
      <c r="H73" s="18">
        <v>0</v>
      </c>
    </row>
    <row r="74" spans="1:8" ht="72" customHeight="1">
      <c r="A74" s="60" t="s">
        <v>141</v>
      </c>
      <c r="B74" s="28" t="s">
        <v>142</v>
      </c>
      <c r="C74" s="48">
        <v>70000</v>
      </c>
      <c r="D74" s="48">
        <v>68220.5</v>
      </c>
      <c r="E74" s="18">
        <f t="shared" si="9"/>
        <v>97.45785714285714</v>
      </c>
      <c r="F74" s="48">
        <v>0</v>
      </c>
      <c r="G74" s="48">
        <f t="shared" si="6"/>
        <v>68220.5</v>
      </c>
      <c r="H74" s="30">
        <v>0</v>
      </c>
    </row>
    <row r="75" spans="1:8" ht="72.75" customHeight="1">
      <c r="A75" s="40" t="s">
        <v>143</v>
      </c>
      <c r="B75" s="66" t="s">
        <v>144</v>
      </c>
      <c r="C75" s="22">
        <v>70000</v>
      </c>
      <c r="D75" s="22">
        <v>68220.5</v>
      </c>
      <c r="E75" s="18">
        <f t="shared" si="9"/>
        <v>97.45785714285714</v>
      </c>
      <c r="F75" s="22">
        <v>0</v>
      </c>
      <c r="G75" s="48">
        <f t="shared" si="6"/>
        <v>68220.5</v>
      </c>
      <c r="H75" s="23">
        <v>0</v>
      </c>
    </row>
    <row r="76" spans="1:9" ht="22.5" customHeight="1">
      <c r="A76" s="16" t="s">
        <v>145</v>
      </c>
      <c r="B76" s="28" t="s">
        <v>146</v>
      </c>
      <c r="C76" s="19">
        <v>833000</v>
      </c>
      <c r="D76" s="19">
        <v>815362.7</v>
      </c>
      <c r="E76" s="34">
        <f t="shared" si="9"/>
        <v>97.88267707082832</v>
      </c>
      <c r="F76" s="19">
        <v>523103.86</v>
      </c>
      <c r="G76" s="19">
        <f t="shared" si="6"/>
        <v>292258.83999999997</v>
      </c>
      <c r="H76" s="34">
        <f aca="true" t="shared" si="10" ref="H76:H79">D76/F76*100</f>
        <v>155.87013638171203</v>
      </c>
      <c r="I76" s="67"/>
    </row>
    <row r="77" spans="1:8" ht="22.5">
      <c r="A77" s="60" t="s">
        <v>147</v>
      </c>
      <c r="B77" s="61" t="s">
        <v>148</v>
      </c>
      <c r="C77" s="48">
        <v>803000</v>
      </c>
      <c r="D77" s="48">
        <v>785862.7</v>
      </c>
      <c r="E77" s="30">
        <f t="shared" si="9"/>
        <v>97.8658405977584</v>
      </c>
      <c r="F77" s="48">
        <v>523103.86</v>
      </c>
      <c r="G77" s="48">
        <f t="shared" si="6"/>
        <v>262758.83999999997</v>
      </c>
      <c r="H77" s="30">
        <f t="shared" si="10"/>
        <v>150.23072091266923</v>
      </c>
    </row>
    <row r="78" spans="1:8" ht="46.5" customHeight="1">
      <c r="A78" s="40" t="s">
        <v>149</v>
      </c>
      <c r="B78" s="21" t="s">
        <v>150</v>
      </c>
      <c r="C78" s="22">
        <v>650000</v>
      </c>
      <c r="D78" s="22">
        <v>633081.54</v>
      </c>
      <c r="E78" s="30">
        <f t="shared" si="9"/>
        <v>97.39716</v>
      </c>
      <c r="F78" s="22">
        <v>457717.15</v>
      </c>
      <c r="G78" s="22">
        <f t="shared" si="6"/>
        <v>175364.39</v>
      </c>
      <c r="H78" s="23">
        <f t="shared" si="10"/>
        <v>138.31282922215172</v>
      </c>
    </row>
    <row r="79" spans="1:8" ht="34.5" customHeight="1">
      <c r="A79" s="40" t="s">
        <v>151</v>
      </c>
      <c r="B79" s="21" t="s">
        <v>152</v>
      </c>
      <c r="C79" s="22">
        <v>153000</v>
      </c>
      <c r="D79" s="22">
        <v>152781.16</v>
      </c>
      <c r="E79" s="23">
        <f t="shared" si="9"/>
        <v>99.85696732026143</v>
      </c>
      <c r="F79" s="22">
        <v>65386.71</v>
      </c>
      <c r="G79" s="22">
        <f t="shared" si="6"/>
        <v>87394.45000000001</v>
      </c>
      <c r="H79" s="23">
        <f t="shared" si="10"/>
        <v>233.65781823248182</v>
      </c>
    </row>
    <row r="80" spans="1:8" ht="33.75" customHeight="1">
      <c r="A80" s="40" t="s">
        <v>153</v>
      </c>
      <c r="B80" s="21" t="s">
        <v>154</v>
      </c>
      <c r="C80" s="22">
        <v>30000</v>
      </c>
      <c r="D80" s="22">
        <v>29500</v>
      </c>
      <c r="E80" s="23">
        <f t="shared" si="9"/>
        <v>98.33333333333333</v>
      </c>
      <c r="F80" s="22">
        <v>0</v>
      </c>
      <c r="G80" s="22">
        <f t="shared" si="6"/>
        <v>29500</v>
      </c>
      <c r="H80" s="23">
        <v>0</v>
      </c>
    </row>
    <row r="81" spans="1:8" ht="33" customHeight="1">
      <c r="A81" s="40" t="s">
        <v>155</v>
      </c>
      <c r="B81" s="21" t="s">
        <v>156</v>
      </c>
      <c r="C81" s="22">
        <v>30000</v>
      </c>
      <c r="D81" s="22">
        <v>29500</v>
      </c>
      <c r="E81" s="23">
        <f t="shared" si="9"/>
        <v>98.33333333333333</v>
      </c>
      <c r="F81" s="22">
        <v>0</v>
      </c>
      <c r="G81" s="22">
        <f t="shared" si="6"/>
        <v>29500</v>
      </c>
      <c r="H81" s="23">
        <v>0</v>
      </c>
    </row>
    <row r="82" spans="1:8" ht="17.25" customHeight="1">
      <c r="A82" s="8" t="s">
        <v>157</v>
      </c>
      <c r="B82" s="59" t="s">
        <v>158</v>
      </c>
      <c r="C82" s="10">
        <v>205102.5</v>
      </c>
      <c r="D82" s="10">
        <v>206602.5</v>
      </c>
      <c r="E82" s="11">
        <f t="shared" si="9"/>
        <v>100.73134164625004</v>
      </c>
      <c r="F82" s="10">
        <v>178280.67</v>
      </c>
      <c r="G82" s="10">
        <f t="shared" si="6"/>
        <v>28321.829999999987</v>
      </c>
      <c r="H82" s="11">
        <f aca="true" t="shared" si="11" ref="H82:H85">D82/F82*100</f>
        <v>115.88609129638114</v>
      </c>
    </row>
    <row r="83" spans="1:8" ht="27.75" customHeight="1">
      <c r="A83" s="32" t="s">
        <v>159</v>
      </c>
      <c r="B83" s="68" t="s">
        <v>160</v>
      </c>
      <c r="C83" s="69">
        <v>9102.5</v>
      </c>
      <c r="D83" s="69">
        <v>9102.5</v>
      </c>
      <c r="E83" s="18">
        <f t="shared" si="9"/>
        <v>100</v>
      </c>
      <c r="F83" s="69">
        <v>14540.75</v>
      </c>
      <c r="G83" s="69">
        <f t="shared" si="6"/>
        <v>-5438.25</v>
      </c>
      <c r="H83" s="18">
        <f t="shared" si="11"/>
        <v>62.599934666368654</v>
      </c>
    </row>
    <row r="84" spans="1:8" ht="63" customHeight="1">
      <c r="A84" s="32" t="s">
        <v>161</v>
      </c>
      <c r="B84" s="68" t="s">
        <v>162</v>
      </c>
      <c r="C84" s="69">
        <v>7747.5</v>
      </c>
      <c r="D84" s="69">
        <v>7747.5</v>
      </c>
      <c r="E84" s="18">
        <v>100</v>
      </c>
      <c r="F84" s="69">
        <v>11076.35</v>
      </c>
      <c r="G84" s="22">
        <f t="shared" si="6"/>
        <v>-3328.8500000000004</v>
      </c>
      <c r="H84" s="18">
        <f t="shared" si="11"/>
        <v>69.94632708428318</v>
      </c>
    </row>
    <row r="85" spans="1:8" ht="47.25" customHeight="1">
      <c r="A85" s="70" t="s">
        <v>163</v>
      </c>
      <c r="B85" s="71" t="s">
        <v>164</v>
      </c>
      <c r="C85" s="19">
        <v>1355</v>
      </c>
      <c r="D85" s="19">
        <v>1355</v>
      </c>
      <c r="E85" s="34">
        <v>100</v>
      </c>
      <c r="F85" s="19">
        <v>3464.4</v>
      </c>
      <c r="G85" s="19">
        <f t="shared" si="6"/>
        <v>-2109.4</v>
      </c>
      <c r="H85" s="18">
        <f t="shared" si="11"/>
        <v>39.11211176538506</v>
      </c>
    </row>
    <row r="86" spans="1:8" ht="50.25" customHeight="1">
      <c r="A86" s="70" t="s">
        <v>165</v>
      </c>
      <c r="B86" s="71" t="s">
        <v>166</v>
      </c>
      <c r="C86" s="19">
        <v>0</v>
      </c>
      <c r="D86" s="19">
        <v>0</v>
      </c>
      <c r="E86" s="34">
        <v>0</v>
      </c>
      <c r="F86" s="19">
        <v>500</v>
      </c>
      <c r="G86" s="19">
        <f t="shared" si="6"/>
        <v>-500</v>
      </c>
      <c r="H86" s="18">
        <v>0</v>
      </c>
    </row>
    <row r="87" spans="1:8" ht="39" customHeight="1">
      <c r="A87" s="70" t="s">
        <v>167</v>
      </c>
      <c r="B87" s="71" t="s">
        <v>168</v>
      </c>
      <c r="C87" s="19">
        <v>0</v>
      </c>
      <c r="D87" s="19">
        <v>0</v>
      </c>
      <c r="E87" s="34">
        <v>0</v>
      </c>
      <c r="F87" s="19">
        <v>500</v>
      </c>
      <c r="G87" s="19">
        <f t="shared" si="6"/>
        <v>-500</v>
      </c>
      <c r="H87" s="18">
        <v>0</v>
      </c>
    </row>
    <row r="88" spans="1:8" ht="86.25" customHeight="1">
      <c r="A88" s="27" t="s">
        <v>169</v>
      </c>
      <c r="B88" s="45" t="s">
        <v>170</v>
      </c>
      <c r="C88" s="72">
        <v>59000</v>
      </c>
      <c r="D88" s="72">
        <v>59000</v>
      </c>
      <c r="E88" s="72">
        <v>100</v>
      </c>
      <c r="F88" s="72">
        <v>7000</v>
      </c>
      <c r="G88" s="72">
        <f t="shared" si="6"/>
        <v>52000</v>
      </c>
      <c r="H88" s="34">
        <f aca="true" t="shared" si="12" ref="H88:H90">D88/F88*100</f>
        <v>842.8571428571429</v>
      </c>
    </row>
    <row r="89" spans="1:8" ht="27" customHeight="1">
      <c r="A89" s="63" t="s">
        <v>171</v>
      </c>
      <c r="B89" s="73" t="s">
        <v>172</v>
      </c>
      <c r="C89" s="74">
        <v>59000</v>
      </c>
      <c r="D89" s="74">
        <v>59000</v>
      </c>
      <c r="E89" s="23">
        <v>100</v>
      </c>
      <c r="F89" s="74">
        <v>7000</v>
      </c>
      <c r="G89" s="22">
        <f t="shared" si="6"/>
        <v>52000</v>
      </c>
      <c r="H89" s="23">
        <f t="shared" si="12"/>
        <v>842.8571428571429</v>
      </c>
    </row>
    <row r="90" spans="1:8" ht="35.25" customHeight="1">
      <c r="A90" s="27" t="s">
        <v>173</v>
      </c>
      <c r="B90" s="28" t="s">
        <v>174</v>
      </c>
      <c r="C90" s="19">
        <v>16500</v>
      </c>
      <c r="D90" s="19">
        <v>16500</v>
      </c>
      <c r="E90" s="34">
        <v>100</v>
      </c>
      <c r="F90" s="19">
        <v>1500</v>
      </c>
      <c r="G90" s="19">
        <f t="shared" si="6"/>
        <v>15000</v>
      </c>
      <c r="H90" s="34">
        <f t="shared" si="12"/>
        <v>1100</v>
      </c>
    </row>
    <row r="91" spans="1:8" ht="50.25" customHeight="1">
      <c r="A91" s="27" t="s">
        <v>175</v>
      </c>
      <c r="B91" s="28" t="s">
        <v>176</v>
      </c>
      <c r="C91" s="19">
        <v>0</v>
      </c>
      <c r="D91" s="19">
        <v>0</v>
      </c>
      <c r="E91" s="34">
        <v>0</v>
      </c>
      <c r="F91" s="19">
        <v>21000</v>
      </c>
      <c r="G91" s="19">
        <f t="shared" si="6"/>
        <v>-21000</v>
      </c>
      <c r="H91" s="34">
        <v>0</v>
      </c>
    </row>
    <row r="92" spans="1:8" ht="51" customHeight="1">
      <c r="A92" s="27" t="s">
        <v>177</v>
      </c>
      <c r="B92" s="28" t="s">
        <v>178</v>
      </c>
      <c r="C92" s="19">
        <v>0</v>
      </c>
      <c r="D92" s="19">
        <v>0</v>
      </c>
      <c r="E92" s="34">
        <v>0</v>
      </c>
      <c r="F92" s="19">
        <v>21000</v>
      </c>
      <c r="G92" s="19">
        <f t="shared" si="6"/>
        <v>-21000</v>
      </c>
      <c r="H92" s="34">
        <v>0</v>
      </c>
    </row>
    <row r="93" spans="1:8" ht="48">
      <c r="A93" s="27" t="s">
        <v>179</v>
      </c>
      <c r="B93" s="28" t="s">
        <v>180</v>
      </c>
      <c r="C93" s="19">
        <v>5000</v>
      </c>
      <c r="D93" s="19">
        <v>5000</v>
      </c>
      <c r="E93" s="34">
        <v>100</v>
      </c>
      <c r="F93" s="19">
        <v>0</v>
      </c>
      <c r="G93" s="19">
        <f t="shared" si="6"/>
        <v>5000</v>
      </c>
      <c r="H93" s="34">
        <v>0</v>
      </c>
    </row>
    <row r="94" spans="1:8" ht="24.75" customHeight="1">
      <c r="A94" s="16" t="s">
        <v>181</v>
      </c>
      <c r="B94" s="17" t="s">
        <v>182</v>
      </c>
      <c r="C94" s="19">
        <v>115500</v>
      </c>
      <c r="D94" s="19">
        <v>117000</v>
      </c>
      <c r="E94" s="34">
        <f aca="true" t="shared" si="13" ref="E94:E95">D94/C94*100</f>
        <v>101.29870129870129</v>
      </c>
      <c r="F94" s="19">
        <v>133739.92</v>
      </c>
      <c r="G94" s="19">
        <f t="shared" si="6"/>
        <v>-16739.920000000013</v>
      </c>
      <c r="H94" s="34">
        <f aca="true" t="shared" si="14" ref="H94:H95">D94/F94*100</f>
        <v>87.48322864257732</v>
      </c>
    </row>
    <row r="95" spans="1:8" ht="33" customHeight="1">
      <c r="A95" s="75" t="s">
        <v>183</v>
      </c>
      <c r="B95" s="76" t="s">
        <v>184</v>
      </c>
      <c r="C95" s="22">
        <v>115500</v>
      </c>
      <c r="D95" s="22">
        <v>117000</v>
      </c>
      <c r="E95" s="23">
        <f t="shared" si="13"/>
        <v>101.29870129870129</v>
      </c>
      <c r="F95" s="22">
        <v>133739.92</v>
      </c>
      <c r="G95" s="22">
        <f t="shared" si="6"/>
        <v>-16739.920000000013</v>
      </c>
      <c r="H95" s="23">
        <f t="shared" si="14"/>
        <v>87.48322864257732</v>
      </c>
    </row>
    <row r="96" spans="1:8" ht="16.5" customHeight="1">
      <c r="A96" s="77" t="s">
        <v>185</v>
      </c>
      <c r="B96" s="78" t="s">
        <v>186</v>
      </c>
      <c r="C96" s="43">
        <v>0</v>
      </c>
      <c r="D96" s="43">
        <v>0</v>
      </c>
      <c r="E96" s="44">
        <v>0</v>
      </c>
      <c r="F96" s="43">
        <v>-23619.32</v>
      </c>
      <c r="G96" s="43">
        <f t="shared" si="6"/>
        <v>23619.32</v>
      </c>
      <c r="H96" s="44">
        <v>0</v>
      </c>
    </row>
    <row r="97" spans="1:8" ht="13.5" customHeight="1">
      <c r="A97" s="79" t="s">
        <v>187</v>
      </c>
      <c r="B97" s="45" t="s">
        <v>188</v>
      </c>
      <c r="C97" s="48">
        <v>0</v>
      </c>
      <c r="D97" s="48">
        <v>0</v>
      </c>
      <c r="E97" s="30">
        <v>0</v>
      </c>
      <c r="F97" s="19">
        <v>-23619.32</v>
      </c>
      <c r="G97" s="48">
        <f t="shared" si="6"/>
        <v>23619.32</v>
      </c>
      <c r="H97" s="30">
        <v>0</v>
      </c>
    </row>
    <row r="98" spans="1:8" ht="21" customHeight="1">
      <c r="A98" s="75" t="s">
        <v>189</v>
      </c>
      <c r="B98" s="76" t="s">
        <v>190</v>
      </c>
      <c r="C98" s="22">
        <v>0</v>
      </c>
      <c r="D98" s="22">
        <v>0</v>
      </c>
      <c r="E98" s="23">
        <v>0</v>
      </c>
      <c r="F98" s="22">
        <v>-23619.32</v>
      </c>
      <c r="G98" s="22">
        <f t="shared" si="6"/>
        <v>23619.32</v>
      </c>
      <c r="H98" s="23">
        <v>0</v>
      </c>
    </row>
    <row r="99" spans="1:8" ht="12.75">
      <c r="A99" s="80" t="s">
        <v>191</v>
      </c>
      <c r="B99" s="81" t="s">
        <v>192</v>
      </c>
      <c r="C99" s="10">
        <v>90075150.37</v>
      </c>
      <c r="D99" s="10">
        <v>90066932.97</v>
      </c>
      <c r="E99" s="11">
        <f aca="true" t="shared" si="15" ref="E99:E103">D99/C99*100</f>
        <v>99.99087717315346</v>
      </c>
      <c r="F99" s="10">
        <v>84778091.07</v>
      </c>
      <c r="G99" s="10">
        <f t="shared" si="6"/>
        <v>5288841.900000006</v>
      </c>
      <c r="H99" s="11">
        <f aca="true" t="shared" si="16" ref="H99:H106">D99/F99*100</f>
        <v>106.23845363023459</v>
      </c>
    </row>
    <row r="100" spans="1:8" ht="26.25" customHeight="1">
      <c r="A100" s="82" t="s">
        <v>193</v>
      </c>
      <c r="B100" s="81" t="s">
        <v>194</v>
      </c>
      <c r="C100" s="10">
        <v>90045150.37</v>
      </c>
      <c r="D100" s="10">
        <v>90036932.97</v>
      </c>
      <c r="E100" s="11">
        <f t="shared" si="15"/>
        <v>99.99087413373597</v>
      </c>
      <c r="F100" s="10">
        <v>84673036.6</v>
      </c>
      <c r="G100" s="10">
        <f t="shared" si="6"/>
        <v>5363896.370000005</v>
      </c>
      <c r="H100" s="11">
        <f t="shared" si="16"/>
        <v>106.33483406924371</v>
      </c>
    </row>
    <row r="101" spans="1:8" ht="24" customHeight="1">
      <c r="A101" s="83" t="s">
        <v>195</v>
      </c>
      <c r="B101" s="84" t="s">
        <v>196</v>
      </c>
      <c r="C101" s="69">
        <v>46933800</v>
      </c>
      <c r="D101" s="69">
        <v>46933800</v>
      </c>
      <c r="E101" s="18">
        <f t="shared" si="15"/>
        <v>100</v>
      </c>
      <c r="F101" s="69">
        <v>46352374</v>
      </c>
      <c r="G101" s="69">
        <f t="shared" si="6"/>
        <v>581426</v>
      </c>
      <c r="H101" s="18">
        <f t="shared" si="16"/>
        <v>101.25436077988152</v>
      </c>
    </row>
    <row r="102" spans="1:8" ht="12.75">
      <c r="A102" s="85" t="s">
        <v>197</v>
      </c>
      <c r="B102" s="86" t="s">
        <v>198</v>
      </c>
      <c r="C102" s="19">
        <v>45880200</v>
      </c>
      <c r="D102" s="19">
        <v>45880200</v>
      </c>
      <c r="E102" s="18">
        <f t="shared" si="15"/>
        <v>100</v>
      </c>
      <c r="F102" s="19">
        <v>45880200</v>
      </c>
      <c r="G102" s="19">
        <f t="shared" si="6"/>
        <v>0</v>
      </c>
      <c r="H102" s="18">
        <f t="shared" si="16"/>
        <v>100</v>
      </c>
    </row>
    <row r="103" spans="1:8" ht="21.75" customHeight="1">
      <c r="A103" s="87" t="s">
        <v>199</v>
      </c>
      <c r="B103" s="88" t="s">
        <v>200</v>
      </c>
      <c r="C103" s="22">
        <v>45880200</v>
      </c>
      <c r="D103" s="22">
        <v>45880200</v>
      </c>
      <c r="E103" s="18">
        <f t="shared" si="15"/>
        <v>100</v>
      </c>
      <c r="F103" s="22">
        <v>45880200</v>
      </c>
      <c r="G103" s="22">
        <f t="shared" si="6"/>
        <v>0</v>
      </c>
      <c r="H103" s="23">
        <f t="shared" si="16"/>
        <v>100</v>
      </c>
    </row>
    <row r="104" spans="1:8" ht="25.5" customHeight="1">
      <c r="A104" s="85" t="s">
        <v>201</v>
      </c>
      <c r="B104" s="89" t="s">
        <v>202</v>
      </c>
      <c r="C104" s="19">
        <v>1053600</v>
      </c>
      <c r="D104" s="19">
        <v>1053600</v>
      </c>
      <c r="E104" s="34">
        <v>100</v>
      </c>
      <c r="F104" s="19">
        <v>472174</v>
      </c>
      <c r="G104" s="19">
        <f t="shared" si="6"/>
        <v>581426</v>
      </c>
      <c r="H104" s="18">
        <f t="shared" si="16"/>
        <v>223.13808045339218</v>
      </c>
    </row>
    <row r="105" spans="1:8" ht="21.75" customHeight="1">
      <c r="A105" s="85" t="s">
        <v>203</v>
      </c>
      <c r="B105" s="88" t="s">
        <v>204</v>
      </c>
      <c r="C105" s="22">
        <v>1053600</v>
      </c>
      <c r="D105" s="22">
        <v>1053600</v>
      </c>
      <c r="E105" s="23">
        <v>100</v>
      </c>
      <c r="F105" s="22">
        <v>472174</v>
      </c>
      <c r="G105" s="22">
        <f t="shared" si="6"/>
        <v>581426</v>
      </c>
      <c r="H105" s="23">
        <f t="shared" si="16"/>
        <v>223.13808045339218</v>
      </c>
    </row>
    <row r="106" spans="1:8" ht="23.25" customHeight="1">
      <c r="A106" s="90" t="s">
        <v>205</v>
      </c>
      <c r="B106" s="91" t="s">
        <v>206</v>
      </c>
      <c r="C106" s="69">
        <v>4945512</v>
      </c>
      <c r="D106" s="69">
        <v>4945512</v>
      </c>
      <c r="E106" s="18">
        <v>100</v>
      </c>
      <c r="F106" s="69">
        <v>2254686.03</v>
      </c>
      <c r="G106" s="69">
        <f t="shared" si="6"/>
        <v>2690825.97</v>
      </c>
      <c r="H106" s="18">
        <f t="shared" si="16"/>
        <v>219.34371057419472</v>
      </c>
    </row>
    <row r="107" spans="1:8" ht="14.25" customHeight="1">
      <c r="A107" s="90" t="s">
        <v>207</v>
      </c>
      <c r="B107" s="91" t="s">
        <v>208</v>
      </c>
      <c r="C107" s="69">
        <v>0</v>
      </c>
      <c r="D107" s="69">
        <v>0</v>
      </c>
      <c r="E107" s="18">
        <v>0</v>
      </c>
      <c r="F107" s="69">
        <v>85503.5</v>
      </c>
      <c r="G107" s="69">
        <f t="shared" si="6"/>
        <v>-85503.5</v>
      </c>
      <c r="H107" s="18">
        <v>0</v>
      </c>
    </row>
    <row r="108" spans="1:8" ht="26.25" customHeight="1">
      <c r="A108" s="90" t="s">
        <v>209</v>
      </c>
      <c r="B108" s="91" t="s">
        <v>210</v>
      </c>
      <c r="C108" s="69">
        <v>0</v>
      </c>
      <c r="D108" s="69">
        <v>0</v>
      </c>
      <c r="E108" s="18">
        <v>0</v>
      </c>
      <c r="F108" s="69">
        <v>85503.5</v>
      </c>
      <c r="G108" s="69">
        <f t="shared" si="6"/>
        <v>-85503.5</v>
      </c>
      <c r="H108" s="18">
        <v>0</v>
      </c>
    </row>
    <row r="109" spans="1:8" ht="26.25" customHeight="1">
      <c r="A109" s="90" t="s">
        <v>211</v>
      </c>
      <c r="B109" s="91" t="s">
        <v>212</v>
      </c>
      <c r="C109" s="69">
        <v>0</v>
      </c>
      <c r="D109" s="69">
        <v>0</v>
      </c>
      <c r="E109" s="18">
        <v>0</v>
      </c>
      <c r="F109" s="69">
        <v>86003.53</v>
      </c>
      <c r="G109" s="69">
        <f t="shared" si="6"/>
        <v>-86003.53</v>
      </c>
      <c r="H109" s="18">
        <v>0</v>
      </c>
    </row>
    <row r="110" spans="1:8" ht="26.25" customHeight="1">
      <c r="A110" s="90" t="s">
        <v>213</v>
      </c>
      <c r="B110" s="91" t="s">
        <v>214</v>
      </c>
      <c r="C110" s="69">
        <v>0</v>
      </c>
      <c r="D110" s="69">
        <v>0</v>
      </c>
      <c r="E110" s="18">
        <v>0</v>
      </c>
      <c r="F110" s="69">
        <v>86003.53</v>
      </c>
      <c r="G110" s="69">
        <f t="shared" si="6"/>
        <v>-86003.53</v>
      </c>
      <c r="H110" s="18">
        <v>0</v>
      </c>
    </row>
    <row r="111" spans="1:8" ht="23.25" customHeight="1">
      <c r="A111" s="27" t="s">
        <v>215</v>
      </c>
      <c r="B111" s="28" t="s">
        <v>216</v>
      </c>
      <c r="C111" s="19">
        <v>750000</v>
      </c>
      <c r="D111" s="19">
        <v>750000</v>
      </c>
      <c r="E111" s="18">
        <v>100</v>
      </c>
      <c r="F111" s="19">
        <v>0</v>
      </c>
      <c r="G111" s="19">
        <f t="shared" si="6"/>
        <v>750000</v>
      </c>
      <c r="H111" s="18">
        <v>0</v>
      </c>
    </row>
    <row r="112" spans="1:8" ht="23.25" customHeight="1">
      <c r="A112" s="20" t="s">
        <v>217</v>
      </c>
      <c r="B112" s="21" t="s">
        <v>218</v>
      </c>
      <c r="C112" s="22">
        <v>750000</v>
      </c>
      <c r="D112" s="22">
        <v>750000</v>
      </c>
      <c r="E112" s="18">
        <v>100</v>
      </c>
      <c r="F112" s="22">
        <v>0</v>
      </c>
      <c r="G112" s="22">
        <f t="shared" si="6"/>
        <v>750000</v>
      </c>
      <c r="H112" s="18">
        <v>0</v>
      </c>
    </row>
    <row r="113" spans="1:8" ht="34.5" customHeight="1">
      <c r="A113" s="20" t="s">
        <v>219</v>
      </c>
      <c r="B113" s="21" t="s">
        <v>220</v>
      </c>
      <c r="C113" s="22">
        <v>1507389</v>
      </c>
      <c r="D113" s="22">
        <v>1507389</v>
      </c>
      <c r="E113" s="23">
        <v>100</v>
      </c>
      <c r="F113" s="22">
        <v>1451423</v>
      </c>
      <c r="G113" s="22">
        <f t="shared" si="6"/>
        <v>55966</v>
      </c>
      <c r="H113" s="23">
        <f aca="true" t="shared" si="17" ref="H113:H114">D113/F113*100</f>
        <v>103.85593999819487</v>
      </c>
    </row>
    <row r="114" spans="1:8" ht="34.5" customHeight="1">
      <c r="A114" s="20" t="s">
        <v>221</v>
      </c>
      <c r="B114" s="21" t="s">
        <v>222</v>
      </c>
      <c r="C114" s="22">
        <v>1507389</v>
      </c>
      <c r="D114" s="22">
        <v>1507389</v>
      </c>
      <c r="E114" s="23">
        <v>100</v>
      </c>
      <c r="F114" s="22">
        <v>1451423</v>
      </c>
      <c r="G114" s="22">
        <f t="shared" si="6"/>
        <v>55966</v>
      </c>
      <c r="H114" s="23">
        <f t="shared" si="17"/>
        <v>103.85593999819487</v>
      </c>
    </row>
    <row r="115" spans="1:8" ht="15.75" customHeight="1">
      <c r="A115" s="27" t="s">
        <v>223</v>
      </c>
      <c r="B115" s="28" t="s">
        <v>224</v>
      </c>
      <c r="C115" s="19">
        <v>1885</v>
      </c>
      <c r="D115" s="19">
        <v>1885</v>
      </c>
      <c r="E115" s="18">
        <v>100</v>
      </c>
      <c r="F115" s="19">
        <v>0</v>
      </c>
      <c r="G115" s="19">
        <f t="shared" si="6"/>
        <v>1885</v>
      </c>
      <c r="H115" s="18">
        <v>0</v>
      </c>
    </row>
    <row r="116" spans="1:8" ht="20.25" customHeight="1">
      <c r="A116" s="20" t="s">
        <v>225</v>
      </c>
      <c r="B116" s="21" t="s">
        <v>226</v>
      </c>
      <c r="C116" s="22">
        <v>1885</v>
      </c>
      <c r="D116" s="22">
        <v>1885</v>
      </c>
      <c r="E116" s="23">
        <v>100</v>
      </c>
      <c r="F116" s="22">
        <v>0</v>
      </c>
      <c r="G116" s="22">
        <f t="shared" si="6"/>
        <v>1885</v>
      </c>
      <c r="H116" s="18">
        <v>0</v>
      </c>
    </row>
    <row r="117" spans="1:8" ht="16.5" customHeight="1">
      <c r="A117" s="27" t="s">
        <v>227</v>
      </c>
      <c r="B117" s="92" t="s">
        <v>228</v>
      </c>
      <c r="C117" s="19">
        <v>2686238</v>
      </c>
      <c r="D117" s="19">
        <v>2686238</v>
      </c>
      <c r="E117" s="18">
        <v>100</v>
      </c>
      <c r="F117" s="19">
        <v>631756</v>
      </c>
      <c r="G117" s="19">
        <f t="shared" si="6"/>
        <v>2054482</v>
      </c>
      <c r="H117" s="18">
        <f aca="true" t="shared" si="18" ref="H117:H118">D117/F117*100</f>
        <v>425.20181842356857</v>
      </c>
    </row>
    <row r="118" spans="1:8" ht="15.75" customHeight="1">
      <c r="A118" s="20" t="s">
        <v>229</v>
      </c>
      <c r="B118" s="93" t="s">
        <v>230</v>
      </c>
      <c r="C118" s="22">
        <v>2686238</v>
      </c>
      <c r="D118" s="22">
        <v>2686238</v>
      </c>
      <c r="E118" s="18">
        <v>100</v>
      </c>
      <c r="F118" s="22">
        <v>631756</v>
      </c>
      <c r="G118" s="22">
        <f t="shared" si="6"/>
        <v>2054482</v>
      </c>
      <c r="H118" s="23">
        <f t="shared" si="18"/>
        <v>425.20181842356857</v>
      </c>
    </row>
    <row r="119" spans="1:8" ht="32.25" customHeight="1" hidden="1">
      <c r="A119" s="87"/>
      <c r="B119" s="21" t="s">
        <v>231</v>
      </c>
      <c r="C119" s="22"/>
      <c r="D119" s="22"/>
      <c r="E119" s="23"/>
      <c r="F119" s="22"/>
      <c r="G119" s="22"/>
      <c r="H119" s="23"/>
    </row>
    <row r="120" spans="1:8" ht="27" customHeight="1">
      <c r="A120" s="94" t="s">
        <v>232</v>
      </c>
      <c r="B120" s="91" t="s">
        <v>233</v>
      </c>
      <c r="C120" s="69">
        <v>35147838.37</v>
      </c>
      <c r="D120" s="69">
        <v>35139620.97</v>
      </c>
      <c r="E120" s="18">
        <f>D120/C120*100</f>
        <v>99.97662046833864</v>
      </c>
      <c r="F120" s="69">
        <v>36039976.57</v>
      </c>
      <c r="G120" s="69">
        <f aca="true" t="shared" si="19" ref="G120:G124">D120-F120</f>
        <v>-900355.6000000015</v>
      </c>
      <c r="H120" s="18">
        <f>D120/F120*100</f>
        <v>97.50178638920242</v>
      </c>
    </row>
    <row r="121" spans="1:8" ht="39.75" customHeight="1">
      <c r="A121" s="94" t="s">
        <v>234</v>
      </c>
      <c r="B121" s="91" t="s">
        <v>235</v>
      </c>
      <c r="C121" s="69">
        <v>0</v>
      </c>
      <c r="D121" s="69">
        <v>0</v>
      </c>
      <c r="E121" s="18">
        <v>0</v>
      </c>
      <c r="F121" s="69">
        <v>1796.9</v>
      </c>
      <c r="G121" s="69">
        <f t="shared" si="19"/>
        <v>-1796.9</v>
      </c>
      <c r="H121" s="18">
        <v>0</v>
      </c>
    </row>
    <row r="122" spans="1:8" ht="53.25" customHeight="1">
      <c r="A122" s="94" t="s">
        <v>236</v>
      </c>
      <c r="B122" s="91" t="s">
        <v>237</v>
      </c>
      <c r="C122" s="69">
        <v>0</v>
      </c>
      <c r="D122" s="69">
        <v>0</v>
      </c>
      <c r="E122" s="18">
        <v>0</v>
      </c>
      <c r="F122" s="69">
        <v>1796.9</v>
      </c>
      <c r="G122" s="69">
        <f t="shared" si="19"/>
        <v>-1796.9</v>
      </c>
      <c r="H122" s="18">
        <v>0</v>
      </c>
    </row>
    <row r="123" spans="1:8" ht="21.75" customHeight="1">
      <c r="A123" s="27" t="s">
        <v>238</v>
      </c>
      <c r="B123" s="28" t="s">
        <v>239</v>
      </c>
      <c r="C123" s="19">
        <v>1164968.54</v>
      </c>
      <c r="D123" s="19">
        <v>1156751.14</v>
      </c>
      <c r="E123" s="18">
        <f aca="true" t="shared" si="20" ref="E123:E124">D123/C123*100</f>
        <v>99.29462472866433</v>
      </c>
      <c r="F123" s="19">
        <v>1102182.78</v>
      </c>
      <c r="G123" s="19">
        <f t="shared" si="19"/>
        <v>54568.35999999987</v>
      </c>
      <c r="H123" s="18">
        <f aca="true" t="shared" si="21" ref="H123:H124">D123/F123*100</f>
        <v>104.95093563338014</v>
      </c>
    </row>
    <row r="124" spans="1:8" ht="21.75" customHeight="1">
      <c r="A124" s="20" t="s">
        <v>240</v>
      </c>
      <c r="B124" s="21" t="s">
        <v>241</v>
      </c>
      <c r="C124" s="22">
        <v>1164968.54</v>
      </c>
      <c r="D124" s="22">
        <v>1156751.14</v>
      </c>
      <c r="E124" s="18">
        <f t="shared" si="20"/>
        <v>99.29462472866433</v>
      </c>
      <c r="F124" s="22">
        <v>1102182.78</v>
      </c>
      <c r="G124" s="22">
        <f t="shared" si="19"/>
        <v>54568.35999999987</v>
      </c>
      <c r="H124" s="23">
        <f t="shared" si="21"/>
        <v>104.95093563338014</v>
      </c>
    </row>
    <row r="125" spans="1:8" ht="78.75" customHeight="1" hidden="1">
      <c r="A125" s="40"/>
      <c r="B125" s="95"/>
      <c r="C125" s="22"/>
      <c r="D125" s="22"/>
      <c r="E125" s="18"/>
      <c r="F125" s="22"/>
      <c r="G125" s="22"/>
      <c r="H125" s="18"/>
    </row>
    <row r="126" spans="1:8" ht="25.5" customHeight="1">
      <c r="A126" s="16" t="s">
        <v>242</v>
      </c>
      <c r="B126" s="96" t="s">
        <v>243</v>
      </c>
      <c r="C126" s="19">
        <v>0</v>
      </c>
      <c r="D126" s="19">
        <v>0</v>
      </c>
      <c r="E126" s="34">
        <v>0</v>
      </c>
      <c r="F126" s="19">
        <v>416706.02</v>
      </c>
      <c r="G126" s="19">
        <f aca="true" t="shared" si="22" ref="G126:G140">D126-F126</f>
        <v>-416706.02</v>
      </c>
      <c r="H126" s="34">
        <v>0</v>
      </c>
    </row>
    <row r="127" spans="1:8" ht="25.5" customHeight="1">
      <c r="A127" s="16" t="s">
        <v>244</v>
      </c>
      <c r="B127" s="96" t="s">
        <v>245</v>
      </c>
      <c r="C127" s="19">
        <v>0</v>
      </c>
      <c r="D127" s="19">
        <v>0</v>
      </c>
      <c r="E127" s="34">
        <v>0</v>
      </c>
      <c r="F127" s="19">
        <v>416706.02</v>
      </c>
      <c r="G127" s="19">
        <f t="shared" si="22"/>
        <v>-416706.02</v>
      </c>
      <c r="H127" s="34">
        <v>0</v>
      </c>
    </row>
    <row r="128" spans="1:8" ht="15.75" customHeight="1">
      <c r="A128" s="27" t="s">
        <v>246</v>
      </c>
      <c r="B128" s="96" t="s">
        <v>247</v>
      </c>
      <c r="C128" s="19">
        <v>33982869.83</v>
      </c>
      <c r="D128" s="19">
        <v>33982869.83</v>
      </c>
      <c r="E128" s="18">
        <f aca="true" t="shared" si="23" ref="E128:E129">D128/C128*100</f>
        <v>100</v>
      </c>
      <c r="F128" s="19">
        <v>34519290.87</v>
      </c>
      <c r="G128" s="19">
        <f t="shared" si="22"/>
        <v>-536421.0399999991</v>
      </c>
      <c r="H128" s="18">
        <f aca="true" t="shared" si="24" ref="H128:H129">D128/F128*100</f>
        <v>98.44602531952302</v>
      </c>
    </row>
    <row r="129" spans="1:8" ht="15.75" customHeight="1">
      <c r="A129" s="20" t="s">
        <v>248</v>
      </c>
      <c r="B129" s="21" t="s">
        <v>249</v>
      </c>
      <c r="C129" s="22">
        <v>33982869.83</v>
      </c>
      <c r="D129" s="22">
        <v>33982869.83</v>
      </c>
      <c r="E129" s="23">
        <f t="shared" si="23"/>
        <v>100</v>
      </c>
      <c r="F129" s="22">
        <v>34519290.87</v>
      </c>
      <c r="G129" s="22">
        <f t="shared" si="22"/>
        <v>-536421.0399999991</v>
      </c>
      <c r="H129" s="23">
        <f t="shared" si="24"/>
        <v>98.44602531952302</v>
      </c>
    </row>
    <row r="130" spans="1:8" ht="16.5" customHeight="1">
      <c r="A130" s="32" t="s">
        <v>250</v>
      </c>
      <c r="B130" s="97" t="s">
        <v>251</v>
      </c>
      <c r="C130" s="69">
        <v>3018000</v>
      </c>
      <c r="D130" s="69">
        <v>3018000</v>
      </c>
      <c r="E130" s="18">
        <v>100</v>
      </c>
      <c r="F130" s="69">
        <v>26000</v>
      </c>
      <c r="G130" s="69">
        <f t="shared" si="22"/>
        <v>2992000</v>
      </c>
      <c r="H130" s="18"/>
    </row>
    <row r="131" spans="1:8" ht="48">
      <c r="A131" s="16" t="s">
        <v>252</v>
      </c>
      <c r="B131" s="96" t="s">
        <v>253</v>
      </c>
      <c r="C131" s="19">
        <v>18000</v>
      </c>
      <c r="D131" s="19">
        <v>18000</v>
      </c>
      <c r="E131" s="18">
        <v>100</v>
      </c>
      <c r="F131" s="19">
        <v>26000</v>
      </c>
      <c r="G131" s="19">
        <f t="shared" si="22"/>
        <v>-8000</v>
      </c>
      <c r="H131" s="18">
        <f aca="true" t="shared" si="25" ref="H131:H132">D131/F131*100</f>
        <v>69.23076923076923</v>
      </c>
    </row>
    <row r="132" spans="1:8" ht="41.25" customHeight="1">
      <c r="A132" s="40" t="s">
        <v>254</v>
      </c>
      <c r="B132" s="95" t="s">
        <v>255</v>
      </c>
      <c r="C132" s="22">
        <v>18000</v>
      </c>
      <c r="D132" s="22">
        <v>18000</v>
      </c>
      <c r="E132" s="23">
        <v>100</v>
      </c>
      <c r="F132" s="22">
        <v>26000</v>
      </c>
      <c r="G132" s="22">
        <f t="shared" si="22"/>
        <v>-8000</v>
      </c>
      <c r="H132" s="23">
        <f t="shared" si="25"/>
        <v>69.23076923076923</v>
      </c>
    </row>
    <row r="133" spans="1:8" ht="13.5" customHeight="1">
      <c r="A133" s="50" t="s">
        <v>256</v>
      </c>
      <c r="B133" s="98" t="s">
        <v>257</v>
      </c>
      <c r="C133" s="22">
        <v>3000000</v>
      </c>
      <c r="D133" s="22">
        <v>3000000</v>
      </c>
      <c r="E133" s="23">
        <v>100</v>
      </c>
      <c r="F133" s="22">
        <v>0</v>
      </c>
      <c r="G133" s="22">
        <f t="shared" si="22"/>
        <v>3000000</v>
      </c>
      <c r="H133" s="23">
        <v>0</v>
      </c>
    </row>
    <row r="134" spans="1:8" ht="24" customHeight="1">
      <c r="A134" s="50" t="s">
        <v>258</v>
      </c>
      <c r="B134" s="98" t="s">
        <v>259</v>
      </c>
      <c r="C134" s="22">
        <v>3000000</v>
      </c>
      <c r="D134" s="22">
        <v>3000000</v>
      </c>
      <c r="E134" s="23">
        <v>100</v>
      </c>
      <c r="F134" s="22">
        <v>0</v>
      </c>
      <c r="G134" s="22">
        <f t="shared" si="22"/>
        <v>3000000</v>
      </c>
      <c r="H134" s="23">
        <v>0</v>
      </c>
    </row>
    <row r="135" spans="1:8" ht="24" customHeight="1">
      <c r="A135" s="99" t="s">
        <v>260</v>
      </c>
      <c r="B135" s="100" t="s">
        <v>261</v>
      </c>
      <c r="C135" s="43">
        <v>30000</v>
      </c>
      <c r="D135" s="43">
        <v>30000</v>
      </c>
      <c r="E135" s="44">
        <v>100</v>
      </c>
      <c r="F135" s="43">
        <v>300000</v>
      </c>
      <c r="G135" s="43">
        <f t="shared" si="22"/>
        <v>-270000</v>
      </c>
      <c r="H135" s="44">
        <f aca="true" t="shared" si="26" ref="H135:H137">D135/F135*100</f>
        <v>10</v>
      </c>
    </row>
    <row r="136" spans="1:8" ht="24" customHeight="1">
      <c r="A136" s="101" t="s">
        <v>262</v>
      </c>
      <c r="B136" s="102" t="s">
        <v>263</v>
      </c>
      <c r="C136" s="48">
        <v>30000</v>
      </c>
      <c r="D136" s="48">
        <v>30000</v>
      </c>
      <c r="E136" s="30">
        <v>100</v>
      </c>
      <c r="F136" s="48">
        <v>300000</v>
      </c>
      <c r="G136" s="48">
        <f t="shared" si="22"/>
        <v>-270000</v>
      </c>
      <c r="H136" s="30">
        <f t="shared" si="26"/>
        <v>10</v>
      </c>
    </row>
    <row r="137" spans="1:8" ht="24" customHeight="1">
      <c r="A137" s="50" t="s">
        <v>264</v>
      </c>
      <c r="B137" s="98" t="s">
        <v>263</v>
      </c>
      <c r="C137" s="22">
        <v>30000</v>
      </c>
      <c r="D137" s="22">
        <v>30000</v>
      </c>
      <c r="E137" s="23">
        <v>100</v>
      </c>
      <c r="F137" s="22">
        <v>300000</v>
      </c>
      <c r="G137" s="22">
        <f t="shared" si="22"/>
        <v>-270000</v>
      </c>
      <c r="H137" s="23">
        <f t="shared" si="26"/>
        <v>10</v>
      </c>
    </row>
    <row r="138" spans="1:8" ht="36" customHeight="1">
      <c r="A138" s="99" t="s">
        <v>265</v>
      </c>
      <c r="B138" s="100" t="s">
        <v>266</v>
      </c>
      <c r="C138" s="43">
        <v>0</v>
      </c>
      <c r="D138" s="43">
        <v>0</v>
      </c>
      <c r="E138" s="44">
        <v>0</v>
      </c>
      <c r="F138" s="43">
        <v>-194945.53</v>
      </c>
      <c r="G138" s="43">
        <f t="shared" si="22"/>
        <v>194945.53</v>
      </c>
      <c r="H138" s="44">
        <v>0</v>
      </c>
    </row>
    <row r="139" spans="1:8" ht="34.5" customHeight="1">
      <c r="A139" s="101" t="s">
        <v>267</v>
      </c>
      <c r="B139" s="102" t="s">
        <v>268</v>
      </c>
      <c r="C139" s="48">
        <v>0</v>
      </c>
      <c r="D139" s="48">
        <v>0</v>
      </c>
      <c r="E139" s="30">
        <v>0</v>
      </c>
      <c r="F139" s="48">
        <v>-194945.53</v>
      </c>
      <c r="G139" s="48">
        <f t="shared" si="22"/>
        <v>194945.53</v>
      </c>
      <c r="H139" s="30">
        <v>0</v>
      </c>
    </row>
    <row r="140" spans="1:8" ht="12.75">
      <c r="A140" s="32"/>
      <c r="B140" s="103" t="s">
        <v>269</v>
      </c>
      <c r="C140" s="10">
        <f>C7+C99</f>
        <v>120237505.37</v>
      </c>
      <c r="D140" s="10">
        <f>D7+D99</f>
        <v>116469568.62</v>
      </c>
      <c r="E140" s="11">
        <f>D140/C140*100</f>
        <v>96.86625505211111</v>
      </c>
      <c r="F140" s="10">
        <f>F7+F99</f>
        <v>102794662.86999999</v>
      </c>
      <c r="G140" s="10">
        <f t="shared" si="22"/>
        <v>13674905.750000015</v>
      </c>
      <c r="H140" s="11">
        <f>D140/F140*100</f>
        <v>113.30312816658008</v>
      </c>
    </row>
  </sheetData>
  <sheetProtection selectLockedCells="1" selectUnlockedCells="1"/>
  <mergeCells count="9">
    <mergeCell ref="A1:H1"/>
    <mergeCell ref="A2:H2"/>
    <mergeCell ref="A3:H3"/>
    <mergeCell ref="A5:A6"/>
    <mergeCell ref="B5:B6"/>
    <mergeCell ref="C5:C6"/>
    <mergeCell ref="D5:D6"/>
    <mergeCell ref="E5:E6"/>
    <mergeCell ref="F5:H5"/>
  </mergeCells>
  <printOptions/>
  <pageMargins left="0.7875" right="0" top="0.39375" bottom="0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H43" sqref="H43"/>
    </sheetView>
  </sheetViews>
  <sheetFormatPr defaultColWidth="9.140625" defaultRowHeight="12.75"/>
  <cols>
    <col min="1" max="1" width="45.8515625" style="0" customWidth="1"/>
    <col min="3" max="3" width="11.57421875" style="0" customWidth="1"/>
    <col min="4" max="4" width="12.00390625" style="0" customWidth="1"/>
    <col min="5" max="5" width="10.57421875" style="0" customWidth="1"/>
    <col min="6" max="6" width="11.8515625" style="0" customWidth="1"/>
    <col min="7" max="7" width="10.8515625" style="0" customWidth="1"/>
    <col min="8" max="8" width="9.8515625" style="0" customWidth="1"/>
  </cols>
  <sheetData>
    <row r="1" spans="1:8" ht="15.75" customHeight="1">
      <c r="A1" s="3" t="s">
        <v>270</v>
      </c>
      <c r="B1" s="3"/>
      <c r="C1" s="3"/>
      <c r="D1" s="3"/>
      <c r="E1" s="3"/>
      <c r="F1" s="3"/>
      <c r="G1" s="3"/>
      <c r="H1" s="3"/>
    </row>
    <row r="2" ht="12.75">
      <c r="H2" s="104" t="s">
        <v>3</v>
      </c>
    </row>
    <row r="3" spans="1:8" ht="39.75" customHeight="1">
      <c r="A3" s="105" t="s">
        <v>271</v>
      </c>
      <c r="B3" s="105" t="s">
        <v>272</v>
      </c>
      <c r="C3" s="7" t="s">
        <v>6</v>
      </c>
      <c r="D3" s="7" t="s">
        <v>7</v>
      </c>
      <c r="E3" s="106" t="s">
        <v>8</v>
      </c>
      <c r="F3" s="7" t="s">
        <v>9</v>
      </c>
      <c r="G3" s="7"/>
      <c r="H3" s="7"/>
    </row>
    <row r="4" spans="1:8" ht="48" customHeight="1">
      <c r="A4" s="105"/>
      <c r="B4" s="105"/>
      <c r="C4" s="7"/>
      <c r="D4" s="7"/>
      <c r="E4" s="106"/>
      <c r="F4" s="107" t="s">
        <v>7</v>
      </c>
      <c r="G4" s="107" t="s">
        <v>273</v>
      </c>
      <c r="H4" s="107" t="s">
        <v>11</v>
      </c>
    </row>
    <row r="5" spans="1:8" ht="15.75">
      <c r="A5" s="108" t="s">
        <v>274</v>
      </c>
      <c r="B5" s="109" t="s">
        <v>275</v>
      </c>
      <c r="C5" s="110">
        <v>27306358.86</v>
      </c>
      <c r="D5" s="110">
        <v>27189345.68</v>
      </c>
      <c r="E5" s="111">
        <f aca="true" t="shared" si="0" ref="E5:E8">D5/C5*100</f>
        <v>99.5714801061543</v>
      </c>
      <c r="F5" s="110">
        <v>27719321.25</v>
      </c>
      <c r="G5" s="110">
        <f aca="true" t="shared" si="1" ref="G5:G8">D5-F5</f>
        <v>-529975.5700000003</v>
      </c>
      <c r="H5" s="111">
        <f aca="true" t="shared" si="2" ref="H5:H8">D5/F5*100</f>
        <v>98.08806440381363</v>
      </c>
    </row>
    <row r="6" spans="1:8" ht="47.25">
      <c r="A6" s="112" t="s">
        <v>276</v>
      </c>
      <c r="B6" s="113" t="s">
        <v>277</v>
      </c>
      <c r="C6" s="114">
        <v>1197952.94</v>
      </c>
      <c r="D6" s="114">
        <v>1197952.94</v>
      </c>
      <c r="E6" s="115">
        <f t="shared" si="0"/>
        <v>100</v>
      </c>
      <c r="F6" s="114">
        <v>1232197.48</v>
      </c>
      <c r="G6" s="114">
        <f t="shared" si="1"/>
        <v>-34244.54000000004</v>
      </c>
      <c r="H6" s="115">
        <f t="shared" si="2"/>
        <v>97.22085618938289</v>
      </c>
    </row>
    <row r="7" spans="1:8" ht="65.25" customHeight="1">
      <c r="A7" s="112" t="s">
        <v>278</v>
      </c>
      <c r="B7" s="113" t="s">
        <v>279</v>
      </c>
      <c r="C7" s="114">
        <v>770655.21</v>
      </c>
      <c r="D7" s="114">
        <v>770655.21</v>
      </c>
      <c r="E7" s="115">
        <f t="shared" si="0"/>
        <v>100</v>
      </c>
      <c r="F7" s="114">
        <v>797433.41</v>
      </c>
      <c r="G7" s="114">
        <f t="shared" si="1"/>
        <v>-26778.20000000007</v>
      </c>
      <c r="H7" s="115">
        <f t="shared" si="2"/>
        <v>96.64195158314222</v>
      </c>
    </row>
    <row r="8" spans="1:8" ht="78.75">
      <c r="A8" s="112" t="s">
        <v>280</v>
      </c>
      <c r="B8" s="113" t="s">
        <v>281</v>
      </c>
      <c r="C8" s="114">
        <v>15976711.46</v>
      </c>
      <c r="D8" s="114">
        <v>15893747.14</v>
      </c>
      <c r="E8" s="115">
        <f t="shared" si="0"/>
        <v>99.48071716630976</v>
      </c>
      <c r="F8" s="114">
        <v>18499134.69</v>
      </c>
      <c r="G8" s="114">
        <f t="shared" si="1"/>
        <v>-2605387.5500000007</v>
      </c>
      <c r="H8" s="115">
        <f t="shared" si="2"/>
        <v>85.91616530362157</v>
      </c>
    </row>
    <row r="9" spans="1:8" ht="15.75">
      <c r="A9" s="112" t="s">
        <v>282</v>
      </c>
      <c r="B9" s="113" t="s">
        <v>283</v>
      </c>
      <c r="C9" s="114" t="s">
        <v>284</v>
      </c>
      <c r="D9" s="114" t="s">
        <v>284</v>
      </c>
      <c r="E9" s="115" t="s">
        <v>284</v>
      </c>
      <c r="F9" s="114">
        <v>1796.9</v>
      </c>
      <c r="G9" s="114"/>
      <c r="H9" s="115"/>
    </row>
    <row r="10" spans="1:8" ht="63">
      <c r="A10" s="112" t="s">
        <v>285</v>
      </c>
      <c r="B10" s="113" t="s">
        <v>286</v>
      </c>
      <c r="C10" s="114">
        <v>3929716.65</v>
      </c>
      <c r="D10" s="114">
        <v>3929716.65</v>
      </c>
      <c r="E10" s="115">
        <f>D10/C10*100</f>
        <v>100</v>
      </c>
      <c r="F10" s="114">
        <v>3906566.38</v>
      </c>
      <c r="G10" s="114">
        <f>D10-F10</f>
        <v>23150.27000000002</v>
      </c>
      <c r="H10" s="115">
        <f>D10/F10*100</f>
        <v>100.59259891547012</v>
      </c>
    </row>
    <row r="11" spans="1:8" ht="15.75">
      <c r="A11" s="112" t="s">
        <v>287</v>
      </c>
      <c r="B11" s="113" t="s">
        <v>288</v>
      </c>
      <c r="C11" s="114">
        <v>24494.04</v>
      </c>
      <c r="D11" s="114">
        <v>0</v>
      </c>
      <c r="E11" s="115">
        <v>0</v>
      </c>
      <c r="F11" s="114" t="s">
        <v>284</v>
      </c>
      <c r="G11" s="114">
        <v>0</v>
      </c>
      <c r="H11" s="115"/>
    </row>
    <row r="12" spans="1:8" ht="15.75">
      <c r="A12" s="112" t="s">
        <v>289</v>
      </c>
      <c r="B12" s="113" t="s">
        <v>290</v>
      </c>
      <c r="C12" s="114">
        <v>5406828.56</v>
      </c>
      <c r="D12" s="114">
        <v>5397273.74</v>
      </c>
      <c r="E12" s="115">
        <f aca="true" t="shared" si="3" ref="E12:E19">D12/C12*100</f>
        <v>99.82328235685728</v>
      </c>
      <c r="F12" s="114">
        <v>3282192.39</v>
      </c>
      <c r="G12" s="114">
        <f aca="true" t="shared" si="4" ref="G12:G16">D12-F12</f>
        <v>2115081.35</v>
      </c>
      <c r="H12" s="115">
        <f aca="true" t="shared" si="5" ref="H12:H14">D12/F12*100</f>
        <v>164.44111431261956</v>
      </c>
    </row>
    <row r="13" spans="1:8" ht="47.25">
      <c r="A13" s="108" t="s">
        <v>291</v>
      </c>
      <c r="B13" s="109" t="s">
        <v>292</v>
      </c>
      <c r="C13" s="110">
        <v>380479.72</v>
      </c>
      <c r="D13" s="110">
        <v>380479.72</v>
      </c>
      <c r="E13" s="111">
        <f t="shared" si="3"/>
        <v>100</v>
      </c>
      <c r="F13" s="110">
        <v>577393</v>
      </c>
      <c r="G13" s="110">
        <f t="shared" si="4"/>
        <v>-196913.28000000003</v>
      </c>
      <c r="H13" s="111">
        <f t="shared" si="5"/>
        <v>65.89614352789175</v>
      </c>
    </row>
    <row r="14" spans="1:8" ht="48.75" customHeight="1">
      <c r="A14" s="112" t="s">
        <v>293</v>
      </c>
      <c r="B14" s="113" t="s">
        <v>294</v>
      </c>
      <c r="C14" s="114">
        <v>99601.72</v>
      </c>
      <c r="D14" s="114">
        <v>99601.72</v>
      </c>
      <c r="E14" s="115">
        <f t="shared" si="3"/>
        <v>100</v>
      </c>
      <c r="F14" s="114">
        <v>562393</v>
      </c>
      <c r="G14" s="114">
        <f t="shared" si="4"/>
        <v>-462791.28</v>
      </c>
      <c r="H14" s="115">
        <f t="shared" si="5"/>
        <v>17.71034134493139</v>
      </c>
    </row>
    <row r="15" spans="1:8" ht="47.25">
      <c r="A15" s="112" t="s">
        <v>295</v>
      </c>
      <c r="B15" s="113" t="s">
        <v>296</v>
      </c>
      <c r="C15" s="114">
        <v>280878</v>
      </c>
      <c r="D15" s="114">
        <v>280878</v>
      </c>
      <c r="E15" s="115">
        <f t="shared" si="3"/>
        <v>100</v>
      </c>
      <c r="F15" s="114">
        <v>15000</v>
      </c>
      <c r="G15" s="114">
        <f t="shared" si="4"/>
        <v>265878</v>
      </c>
      <c r="H15" s="115"/>
    </row>
    <row r="16" spans="1:8" ht="15.75">
      <c r="A16" s="108" t="s">
        <v>297</v>
      </c>
      <c r="B16" s="109" t="s">
        <v>298</v>
      </c>
      <c r="C16" s="110">
        <v>7658015.4</v>
      </c>
      <c r="D16" s="110">
        <v>6087843.41</v>
      </c>
      <c r="E16" s="111">
        <f t="shared" si="3"/>
        <v>79.49635893915806</v>
      </c>
      <c r="F16" s="110">
        <v>3666279.15</v>
      </c>
      <c r="G16" s="110">
        <f t="shared" si="4"/>
        <v>2421564.2600000002</v>
      </c>
      <c r="H16" s="111">
        <f>D16/F16*100</f>
        <v>166.04964218286545</v>
      </c>
    </row>
    <row r="17" spans="1:8" ht="15.75">
      <c r="A17" s="112" t="s">
        <v>299</v>
      </c>
      <c r="B17" s="113" t="s">
        <v>300</v>
      </c>
      <c r="C17" s="114">
        <v>256215.4</v>
      </c>
      <c r="D17" s="114">
        <v>247998</v>
      </c>
      <c r="E17" s="115">
        <f t="shared" si="3"/>
        <v>96.79277670272747</v>
      </c>
      <c r="F17" s="114" t="s">
        <v>284</v>
      </c>
      <c r="G17" s="114"/>
      <c r="H17" s="115"/>
    </row>
    <row r="18" spans="1:8" ht="15.75">
      <c r="A18" s="112" t="s">
        <v>301</v>
      </c>
      <c r="B18" s="113" t="s">
        <v>302</v>
      </c>
      <c r="C18" s="114">
        <v>3151800</v>
      </c>
      <c r="D18" s="114">
        <v>3151800</v>
      </c>
      <c r="E18" s="115">
        <f t="shared" si="3"/>
        <v>100</v>
      </c>
      <c r="F18" s="114">
        <v>2293000</v>
      </c>
      <c r="G18" s="114">
        <f aca="true" t="shared" si="6" ref="G18:G19">D18-F18</f>
        <v>858800</v>
      </c>
      <c r="H18" s="115">
        <f aca="true" t="shared" si="7" ref="H18:H19">D18/F18*100</f>
        <v>137.4531181857828</v>
      </c>
    </row>
    <row r="19" spans="1:8" ht="15.75">
      <c r="A19" s="112" t="s">
        <v>303</v>
      </c>
      <c r="B19" s="113" t="s">
        <v>304</v>
      </c>
      <c r="C19" s="114">
        <v>4180000</v>
      </c>
      <c r="D19" s="114">
        <v>2618045.41</v>
      </c>
      <c r="E19" s="115">
        <f t="shared" si="3"/>
        <v>62.632665311004786</v>
      </c>
      <c r="F19" s="114">
        <v>1373279.15</v>
      </c>
      <c r="G19" s="114">
        <f t="shared" si="6"/>
        <v>1244766.2600000002</v>
      </c>
      <c r="H19" s="115">
        <f t="shared" si="7"/>
        <v>190.64189607772028</v>
      </c>
    </row>
    <row r="20" spans="1:8" ht="31.5">
      <c r="A20" s="112" t="s">
        <v>305</v>
      </c>
      <c r="B20" s="113" t="s">
        <v>306</v>
      </c>
      <c r="C20" s="114">
        <v>70000</v>
      </c>
      <c r="D20" s="114">
        <v>70000</v>
      </c>
      <c r="E20" s="115">
        <v>100</v>
      </c>
      <c r="F20" s="114" t="s">
        <v>284</v>
      </c>
      <c r="G20" s="114"/>
      <c r="H20" s="115"/>
    </row>
    <row r="21" spans="1:8" ht="31.5">
      <c r="A21" s="108" t="s">
        <v>307</v>
      </c>
      <c r="B21" s="109" t="s">
        <v>308</v>
      </c>
      <c r="C21" s="110">
        <v>6512539.09</v>
      </c>
      <c r="D21" s="110">
        <v>4944253.09</v>
      </c>
      <c r="E21" s="111">
        <f aca="true" t="shared" si="8" ref="E21:E28">D21/C21*100</f>
        <v>75.9189775550353</v>
      </c>
      <c r="F21" s="110">
        <v>1010000</v>
      </c>
      <c r="G21" s="110">
        <f>D21-F21</f>
        <v>3934253.09</v>
      </c>
      <c r="H21" s="111">
        <f>D21/F21*100</f>
        <v>489.5300089108911</v>
      </c>
    </row>
    <row r="22" spans="1:8" ht="15.75">
      <c r="A22" s="112" t="s">
        <v>309</v>
      </c>
      <c r="B22" s="113" t="s">
        <v>310</v>
      </c>
      <c r="C22" s="114">
        <v>3071215.45</v>
      </c>
      <c r="D22" s="114">
        <v>1812929.45</v>
      </c>
      <c r="E22" s="115">
        <f t="shared" si="8"/>
        <v>59.02970597520274</v>
      </c>
      <c r="F22" s="114" t="s">
        <v>284</v>
      </c>
      <c r="G22" s="114"/>
      <c r="H22" s="115"/>
    </row>
    <row r="23" spans="1:8" ht="15.75">
      <c r="A23" s="112" t="s">
        <v>311</v>
      </c>
      <c r="B23" s="113" t="s">
        <v>312</v>
      </c>
      <c r="C23" s="114">
        <v>3158400.86</v>
      </c>
      <c r="D23" s="114">
        <v>2848400.86</v>
      </c>
      <c r="E23" s="115">
        <f t="shared" si="8"/>
        <v>90.18490642128309</v>
      </c>
      <c r="F23" s="114">
        <v>760000</v>
      </c>
      <c r="G23" s="114">
        <f aca="true" t="shared" si="9" ref="G23:G27">D23-F23</f>
        <v>2088400.8599999999</v>
      </c>
      <c r="H23" s="115">
        <f aca="true" t="shared" si="10" ref="H23:H27">D23/F23*100</f>
        <v>374.7895868421053</v>
      </c>
    </row>
    <row r="24" spans="1:8" ht="15.75">
      <c r="A24" s="112" t="s">
        <v>313</v>
      </c>
      <c r="B24" s="113" t="s">
        <v>314</v>
      </c>
      <c r="C24" s="114">
        <v>282922.78</v>
      </c>
      <c r="D24" s="114">
        <v>282922.78</v>
      </c>
      <c r="E24" s="115">
        <f t="shared" si="8"/>
        <v>100</v>
      </c>
      <c r="F24" s="114">
        <v>250000</v>
      </c>
      <c r="G24" s="114">
        <f t="shared" si="9"/>
        <v>32922.78000000003</v>
      </c>
      <c r="H24" s="115">
        <f t="shared" si="10"/>
        <v>113.16911200000001</v>
      </c>
    </row>
    <row r="25" spans="1:8" ht="15.75">
      <c r="A25" s="108" t="s">
        <v>315</v>
      </c>
      <c r="B25" s="109" t="s">
        <v>316</v>
      </c>
      <c r="C25" s="110">
        <v>73837755.9</v>
      </c>
      <c r="D25" s="110">
        <v>71885693.54</v>
      </c>
      <c r="E25" s="111">
        <f t="shared" si="8"/>
        <v>97.3562815713905</v>
      </c>
      <c r="F25" s="110">
        <v>66115018.1</v>
      </c>
      <c r="G25" s="110">
        <f t="shared" si="9"/>
        <v>5770675.440000005</v>
      </c>
      <c r="H25" s="111">
        <f t="shared" si="10"/>
        <v>108.72823695105365</v>
      </c>
    </row>
    <row r="26" spans="1:8" ht="15.75">
      <c r="A26" s="112" t="s">
        <v>317</v>
      </c>
      <c r="B26" s="113" t="s">
        <v>318</v>
      </c>
      <c r="C26" s="114">
        <v>17334771.55</v>
      </c>
      <c r="D26" s="114">
        <v>16836416.78</v>
      </c>
      <c r="E26" s="115">
        <f t="shared" si="8"/>
        <v>97.12511486775261</v>
      </c>
      <c r="F26" s="114">
        <v>14750450.85</v>
      </c>
      <c r="G26" s="114">
        <f t="shared" si="9"/>
        <v>2085965.9300000016</v>
      </c>
      <c r="H26" s="115">
        <f t="shared" si="10"/>
        <v>114.14170964137004</v>
      </c>
    </row>
    <row r="27" spans="1:8" ht="15.75">
      <c r="A27" s="112" t="s">
        <v>319</v>
      </c>
      <c r="B27" s="113" t="s">
        <v>320</v>
      </c>
      <c r="C27" s="114">
        <v>48696490.67</v>
      </c>
      <c r="D27" s="114">
        <v>47534386.46</v>
      </c>
      <c r="E27" s="115">
        <f t="shared" si="8"/>
        <v>97.61357708941452</v>
      </c>
      <c r="F27" s="114">
        <v>45577929.12</v>
      </c>
      <c r="G27" s="114">
        <f t="shared" si="9"/>
        <v>1956457.3400000036</v>
      </c>
      <c r="H27" s="115">
        <f t="shared" si="10"/>
        <v>104.2925542642557</v>
      </c>
    </row>
    <row r="28" spans="1:8" ht="15.75">
      <c r="A28" s="112" t="s">
        <v>321</v>
      </c>
      <c r="B28" s="113" t="s">
        <v>322</v>
      </c>
      <c r="C28" s="114">
        <v>1834273</v>
      </c>
      <c r="D28" s="114">
        <v>1742559.79</v>
      </c>
      <c r="E28" s="115">
        <f t="shared" si="8"/>
        <v>95.00002398770522</v>
      </c>
      <c r="F28" s="114" t="s">
        <v>284</v>
      </c>
      <c r="G28" s="114"/>
      <c r="H28" s="115"/>
    </row>
    <row r="29" spans="1:8" ht="31.5">
      <c r="A29" s="112" t="s">
        <v>323</v>
      </c>
      <c r="B29" s="113" t="s">
        <v>324</v>
      </c>
      <c r="C29" s="114">
        <v>6000</v>
      </c>
      <c r="D29" s="114">
        <v>6000</v>
      </c>
      <c r="E29" s="115">
        <v>100</v>
      </c>
      <c r="F29" s="114">
        <v>20000</v>
      </c>
      <c r="G29" s="114">
        <f aca="true" t="shared" si="11" ref="G29:G40">D29-F29</f>
        <v>-14000</v>
      </c>
      <c r="H29" s="115">
        <f aca="true" t="shared" si="12" ref="H29:H40">D29/F29*100</f>
        <v>30</v>
      </c>
    </row>
    <row r="30" spans="1:8" ht="18" customHeight="1">
      <c r="A30" s="112" t="s">
        <v>325</v>
      </c>
      <c r="B30" s="113" t="s">
        <v>326</v>
      </c>
      <c r="C30" s="114">
        <v>717087.2</v>
      </c>
      <c r="D30" s="114">
        <v>689317.82</v>
      </c>
      <c r="E30" s="115">
        <f aca="true" t="shared" si="13" ref="E30:E35">D30/C30*100</f>
        <v>96.12747515225485</v>
      </c>
      <c r="F30" s="114">
        <v>722330</v>
      </c>
      <c r="G30" s="114">
        <f t="shared" si="11"/>
        <v>-33012.18000000005</v>
      </c>
      <c r="H30" s="115">
        <f t="shared" si="12"/>
        <v>95.42976478894687</v>
      </c>
    </row>
    <row r="31" spans="1:8" ht="15.75">
      <c r="A31" s="112" t="s">
        <v>327</v>
      </c>
      <c r="B31" s="113" t="s">
        <v>328</v>
      </c>
      <c r="C31" s="114">
        <v>5249133.48</v>
      </c>
      <c r="D31" s="114">
        <v>5077012.69</v>
      </c>
      <c r="E31" s="115">
        <f t="shared" si="13"/>
        <v>96.72096755291504</v>
      </c>
      <c r="F31" s="114">
        <v>5044308.13</v>
      </c>
      <c r="G31" s="114">
        <f t="shared" si="11"/>
        <v>32704.56000000052</v>
      </c>
      <c r="H31" s="115">
        <f t="shared" si="12"/>
        <v>100.64834580198416</v>
      </c>
    </row>
    <row r="32" spans="1:8" ht="15.75">
      <c r="A32" s="108" t="s">
        <v>329</v>
      </c>
      <c r="B32" s="109" t="s">
        <v>330</v>
      </c>
      <c r="C32" s="110">
        <v>3112186.28</v>
      </c>
      <c r="D32" s="110">
        <v>3112186.28</v>
      </c>
      <c r="E32" s="111">
        <f t="shared" si="13"/>
        <v>100</v>
      </c>
      <c r="F32" s="110">
        <v>929923.98</v>
      </c>
      <c r="G32" s="110">
        <f t="shared" si="11"/>
        <v>2182262.3</v>
      </c>
      <c r="H32" s="111">
        <f t="shared" si="12"/>
        <v>334.6710426802845</v>
      </c>
    </row>
    <row r="33" spans="1:8" ht="15.75">
      <c r="A33" s="112" t="s">
        <v>331</v>
      </c>
      <c r="B33" s="113" t="s">
        <v>332</v>
      </c>
      <c r="C33" s="114">
        <v>3112186.28</v>
      </c>
      <c r="D33" s="114">
        <v>3112186.28</v>
      </c>
      <c r="E33" s="115">
        <f t="shared" si="13"/>
        <v>100</v>
      </c>
      <c r="F33" s="114">
        <v>929923.98</v>
      </c>
      <c r="G33" s="114">
        <f t="shared" si="11"/>
        <v>2182262.3</v>
      </c>
      <c r="H33" s="115">
        <f t="shared" si="12"/>
        <v>334.6710426802845</v>
      </c>
    </row>
    <row r="34" spans="1:8" ht="15.75">
      <c r="A34" s="108" t="s">
        <v>333</v>
      </c>
      <c r="B34" s="109">
        <v>1000</v>
      </c>
      <c r="C34" s="110">
        <v>2665408.19</v>
      </c>
      <c r="D34" s="110">
        <v>2665408.19</v>
      </c>
      <c r="E34" s="111">
        <f t="shared" si="13"/>
        <v>100</v>
      </c>
      <c r="F34" s="110">
        <v>3192764.5</v>
      </c>
      <c r="G34" s="110">
        <f t="shared" si="11"/>
        <v>-527356.31</v>
      </c>
      <c r="H34" s="111">
        <f t="shared" si="12"/>
        <v>83.48276830314293</v>
      </c>
    </row>
    <row r="35" spans="1:8" ht="15.75">
      <c r="A35" s="112" t="s">
        <v>334</v>
      </c>
      <c r="B35" s="113">
        <v>1001</v>
      </c>
      <c r="C35" s="114">
        <v>1792412.45</v>
      </c>
      <c r="D35" s="114">
        <v>1792412.45</v>
      </c>
      <c r="E35" s="115">
        <f t="shared" si="13"/>
        <v>100</v>
      </c>
      <c r="F35" s="114">
        <v>2353778.75</v>
      </c>
      <c r="G35" s="114">
        <f t="shared" si="11"/>
        <v>-561366.3</v>
      </c>
      <c r="H35" s="115">
        <f t="shared" si="12"/>
        <v>76.1504219544849</v>
      </c>
    </row>
    <row r="36" spans="1:8" ht="15.75">
      <c r="A36" s="112" t="s">
        <v>335</v>
      </c>
      <c r="B36" s="113">
        <v>1003</v>
      </c>
      <c r="C36" s="114">
        <v>499542</v>
      </c>
      <c r="D36" s="114">
        <v>499542</v>
      </c>
      <c r="E36" s="115">
        <v>100</v>
      </c>
      <c r="F36" s="114">
        <v>208008.2</v>
      </c>
      <c r="G36" s="114">
        <f t="shared" si="11"/>
        <v>291533.8</v>
      </c>
      <c r="H36" s="115">
        <f t="shared" si="12"/>
        <v>240.1549554296417</v>
      </c>
    </row>
    <row r="37" spans="1:8" ht="15.75">
      <c r="A37" s="112" t="s">
        <v>336</v>
      </c>
      <c r="B37" s="113" t="s">
        <v>337</v>
      </c>
      <c r="C37" s="114">
        <v>219953.74</v>
      </c>
      <c r="D37" s="114">
        <v>219953.74</v>
      </c>
      <c r="E37" s="115">
        <f>D37/C37*100</f>
        <v>100</v>
      </c>
      <c r="F37" s="114">
        <v>417902.18</v>
      </c>
      <c r="G37" s="114">
        <f t="shared" si="11"/>
        <v>-197948.44</v>
      </c>
      <c r="H37" s="115">
        <f t="shared" si="12"/>
        <v>52.6328290510473</v>
      </c>
    </row>
    <row r="38" spans="1:8" ht="31.5">
      <c r="A38" s="112" t="s">
        <v>338</v>
      </c>
      <c r="B38" s="113">
        <v>1006</v>
      </c>
      <c r="C38" s="114">
        <v>153500</v>
      </c>
      <c r="D38" s="114">
        <v>153500</v>
      </c>
      <c r="E38" s="115">
        <v>100</v>
      </c>
      <c r="F38" s="114">
        <v>213075.37</v>
      </c>
      <c r="G38" s="114">
        <f t="shared" si="11"/>
        <v>-59575.369999999995</v>
      </c>
      <c r="H38" s="115">
        <f t="shared" si="12"/>
        <v>72.0402362788341</v>
      </c>
    </row>
    <row r="39" spans="1:8" ht="15.75">
      <c r="A39" s="108" t="s">
        <v>339</v>
      </c>
      <c r="B39" s="109">
        <v>1100</v>
      </c>
      <c r="C39" s="110">
        <v>364770.6</v>
      </c>
      <c r="D39" s="110">
        <v>356945.73</v>
      </c>
      <c r="E39" s="111">
        <f aca="true" t="shared" si="14" ref="E39:E42">D39/C39*100</f>
        <v>97.85485178904221</v>
      </c>
      <c r="F39" s="110">
        <v>174702</v>
      </c>
      <c r="G39" s="110">
        <f t="shared" si="11"/>
        <v>182243.72999999998</v>
      </c>
      <c r="H39" s="115">
        <f t="shared" si="12"/>
        <v>204.31691108287256</v>
      </c>
    </row>
    <row r="40" spans="1:8" ht="15.75">
      <c r="A40" s="116" t="s">
        <v>340</v>
      </c>
      <c r="B40" s="113">
        <v>1101</v>
      </c>
      <c r="C40" s="114">
        <v>177770.6</v>
      </c>
      <c r="D40" s="114">
        <v>177770.6</v>
      </c>
      <c r="E40" s="115">
        <f t="shared" si="14"/>
        <v>100</v>
      </c>
      <c r="F40" s="114">
        <v>174702</v>
      </c>
      <c r="G40" s="114">
        <f t="shared" si="11"/>
        <v>3068.600000000006</v>
      </c>
      <c r="H40" s="115">
        <f t="shared" si="12"/>
        <v>101.75647674325423</v>
      </c>
    </row>
    <row r="41" spans="1:8" ht="15.75">
      <c r="A41" s="116" t="s">
        <v>341</v>
      </c>
      <c r="B41" s="113" t="s">
        <v>342</v>
      </c>
      <c r="C41" s="114">
        <v>187000</v>
      </c>
      <c r="D41" s="114">
        <v>179175.13</v>
      </c>
      <c r="E41" s="115">
        <f t="shared" si="14"/>
        <v>95.81557754010696</v>
      </c>
      <c r="F41" s="114" t="s">
        <v>284</v>
      </c>
      <c r="G41" s="114"/>
      <c r="H41" s="115"/>
    </row>
    <row r="42" spans="1:8" ht="47.25">
      <c r="A42" s="117" t="s">
        <v>343</v>
      </c>
      <c r="B42" s="109" t="s">
        <v>344</v>
      </c>
      <c r="C42" s="110">
        <v>2636.33</v>
      </c>
      <c r="D42" s="110">
        <v>2636.33</v>
      </c>
      <c r="E42" s="111">
        <f t="shared" si="14"/>
        <v>100</v>
      </c>
      <c r="F42" s="110" t="s">
        <v>284</v>
      </c>
      <c r="G42" s="110"/>
      <c r="H42" s="111"/>
    </row>
    <row r="43" spans="1:8" ht="31.5">
      <c r="A43" s="116" t="s">
        <v>345</v>
      </c>
      <c r="B43" s="113" t="s">
        <v>346</v>
      </c>
      <c r="C43" s="114">
        <v>2636.33</v>
      </c>
      <c r="D43" s="114">
        <v>2636.33</v>
      </c>
      <c r="E43" s="115">
        <v>100</v>
      </c>
      <c r="F43" s="114" t="s">
        <v>284</v>
      </c>
      <c r="G43" s="114"/>
      <c r="H43" s="115"/>
    </row>
    <row r="44" spans="1:8" ht="15.75">
      <c r="A44" s="116"/>
      <c r="B44" s="113"/>
      <c r="C44" s="114"/>
      <c r="D44" s="114"/>
      <c r="E44" s="115"/>
      <c r="F44" s="114"/>
      <c r="G44" s="114"/>
      <c r="H44" s="115"/>
    </row>
    <row r="45" spans="1:8" ht="15.75" customHeight="1">
      <c r="A45" s="118" t="s">
        <v>347</v>
      </c>
      <c r="B45" s="118"/>
      <c r="C45" s="110">
        <f>C42+C5+C13+C16+C21+C25+C32+C34+C39</f>
        <v>121840150.36999999</v>
      </c>
      <c r="D45" s="110">
        <f>D5+D13+D16+D21+D25+D32+D34+D39+D42</f>
        <v>116624791.97000001</v>
      </c>
      <c r="E45" s="111">
        <f>D45/C45*100</f>
        <v>95.7195075809065</v>
      </c>
      <c r="F45" s="110">
        <f>F5+F13+F16+F21+F25+F32+F34+F39</f>
        <v>103385401.98</v>
      </c>
      <c r="G45" s="110">
        <f>D45-F45</f>
        <v>13239389.99000001</v>
      </c>
      <c r="H45" s="111">
        <f>D45/F45*100</f>
        <v>112.80586014702654</v>
      </c>
    </row>
    <row r="46" ht="13.5"/>
    <row r="47" spans="1:8" ht="32.25">
      <c r="A47" s="119" t="s">
        <v>348</v>
      </c>
      <c r="B47" s="120"/>
      <c r="C47" s="121">
        <v>1602645</v>
      </c>
      <c r="D47" s="121">
        <v>155223.35</v>
      </c>
      <c r="E47" s="120"/>
      <c r="F47" s="121">
        <v>-590739.11</v>
      </c>
      <c r="G47" s="121"/>
      <c r="H47" s="122"/>
    </row>
  </sheetData>
  <sheetProtection selectLockedCells="1" selectUnlockedCells="1"/>
  <mergeCells count="8">
    <mergeCell ref="A1:H1"/>
    <mergeCell ref="A3:A4"/>
    <mergeCell ref="B3:B4"/>
    <mergeCell ref="C3:C4"/>
    <mergeCell ref="D3:D4"/>
    <mergeCell ref="E3:E4"/>
    <mergeCell ref="F3:H3"/>
    <mergeCell ref="A45:B45"/>
  </mergeCells>
  <printOptions/>
  <pageMargins left="0.7875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2018-02-20T11:50:07Z</cp:lastPrinted>
  <dcterms:created xsi:type="dcterms:W3CDTF">2017-07-11T09:08:45Z</dcterms:created>
  <dcterms:modified xsi:type="dcterms:W3CDTF">2018-02-20T13:16:35Z</dcterms:modified>
  <cp:category/>
  <cp:version/>
  <cp:contentType/>
  <cp:contentStatus/>
</cp:coreProperties>
</file>